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0620" windowHeight="5550"/>
  </bookViews>
  <sheets>
    <sheet name="Results" sheetId="1" r:id="rId1"/>
  </sheets>
  <calcPr calcId="144525"/>
</workbook>
</file>

<file path=xl/calcChain.xml><?xml version="1.0" encoding="utf-8"?>
<calcChain xmlns="http://schemas.openxmlformats.org/spreadsheetml/2006/main">
  <c r="G48" i="1" l="1"/>
  <c r="E48" i="1"/>
  <c r="D49" i="1"/>
  <c r="D50" i="1"/>
  <c r="G51" i="1" l="1"/>
  <c r="F51" i="1"/>
  <c r="F50" i="1"/>
  <c r="F49" i="1"/>
  <c r="D51" i="1"/>
  <c r="G26" i="1" l="1"/>
  <c r="H26" i="1"/>
  <c r="E26" i="1"/>
  <c r="F26" i="1"/>
  <c r="G49" i="1" l="1"/>
  <c r="G50" i="1"/>
  <c r="D46" i="1"/>
  <c r="F23" i="1" l="1"/>
  <c r="G23" i="1" s="1"/>
  <c r="H23" i="1" s="1"/>
  <c r="F22" i="1" l="1"/>
  <c r="G22" i="1" s="1"/>
  <c r="H22" i="1" s="1"/>
  <c r="L46" i="1" l="1"/>
  <c r="K46" i="1"/>
  <c r="I46" i="1"/>
  <c r="J46" i="1" s="1"/>
  <c r="I45" i="1"/>
  <c r="E50" i="1" s="1"/>
  <c r="F45" i="1"/>
  <c r="G45" i="1"/>
  <c r="H45" i="1"/>
  <c r="F46" i="1"/>
  <c r="G46" i="1"/>
  <c r="H46" i="1"/>
  <c r="E46" i="1"/>
  <c r="M46" i="1" s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7" i="1"/>
  <c r="F28" i="1"/>
  <c r="G28" i="1"/>
  <c r="H28" i="1"/>
  <c r="F29" i="1"/>
  <c r="G29" i="1"/>
  <c r="H29" i="1"/>
  <c r="F30" i="1"/>
  <c r="G30" i="1"/>
  <c r="H30" i="1"/>
  <c r="P30" i="1" s="1"/>
  <c r="F31" i="1"/>
  <c r="G31" i="1"/>
  <c r="H31" i="1"/>
  <c r="F32" i="1"/>
  <c r="G32" i="1"/>
  <c r="H32" i="1"/>
  <c r="F33" i="1"/>
  <c r="G33" i="1"/>
  <c r="H33" i="1"/>
  <c r="F34" i="1"/>
  <c r="G34" i="1"/>
  <c r="H34" i="1"/>
  <c r="P34" i="1" s="1"/>
  <c r="F35" i="1"/>
  <c r="N35" i="1" s="1"/>
  <c r="G35" i="1"/>
  <c r="H35" i="1"/>
  <c r="F36" i="1"/>
  <c r="G36" i="1"/>
  <c r="H36" i="1"/>
  <c r="F37" i="1"/>
  <c r="G37" i="1"/>
  <c r="H37" i="1"/>
  <c r="F38" i="1"/>
  <c r="G38" i="1"/>
  <c r="H38" i="1"/>
  <c r="P38" i="1" s="1"/>
  <c r="F39" i="1"/>
  <c r="G39" i="1"/>
  <c r="H39" i="1"/>
  <c r="F40" i="1"/>
  <c r="G40" i="1"/>
  <c r="H40" i="1"/>
  <c r="F41" i="1"/>
  <c r="G41" i="1"/>
  <c r="H41" i="1"/>
  <c r="F42" i="1"/>
  <c r="G42" i="1"/>
  <c r="H42" i="1"/>
  <c r="P42" i="1" s="1"/>
  <c r="F43" i="1"/>
  <c r="N43" i="1" s="1"/>
  <c r="G43" i="1"/>
  <c r="H43" i="1"/>
  <c r="H27" i="1"/>
  <c r="G27" i="1"/>
  <c r="F2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E29" i="1"/>
  <c r="E27" i="1"/>
  <c r="C46" i="1"/>
  <c r="C44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L45" i="1"/>
  <c r="L27" i="1"/>
  <c r="K27" i="1"/>
  <c r="C45" i="1"/>
  <c r="M22" i="1"/>
  <c r="L21" i="1"/>
  <c r="K21" i="1"/>
  <c r="E21" i="1"/>
  <c r="F21" i="1"/>
  <c r="G21" i="1"/>
  <c r="H21" i="1"/>
  <c r="D22" i="1" s="1"/>
  <c r="E45" i="1" s="1"/>
  <c r="D21" i="1"/>
  <c r="N31" i="1" l="1"/>
  <c r="J42" i="1"/>
  <c r="J34" i="1"/>
  <c r="N39" i="1"/>
  <c r="J29" i="1"/>
  <c r="M38" i="1"/>
  <c r="M30" i="1"/>
  <c r="J39" i="1"/>
  <c r="J31" i="1"/>
  <c r="M39" i="1"/>
  <c r="M31" i="1"/>
  <c r="O41" i="1"/>
  <c r="O43" i="1"/>
  <c r="M37" i="1"/>
  <c r="M29" i="1"/>
  <c r="J37" i="1"/>
  <c r="J30" i="1"/>
  <c r="J27" i="1"/>
  <c r="N37" i="1"/>
  <c r="N29" i="1"/>
  <c r="P41" i="1"/>
  <c r="P33" i="1"/>
  <c r="J38" i="1"/>
  <c r="O33" i="1"/>
  <c r="O38" i="1"/>
  <c r="N33" i="1"/>
  <c r="M41" i="1"/>
  <c r="P40" i="1"/>
  <c r="N38" i="1"/>
  <c r="O35" i="1"/>
  <c r="N30" i="1"/>
  <c r="J36" i="1"/>
  <c r="J28" i="1"/>
  <c r="O30" i="1"/>
  <c r="O40" i="1"/>
  <c r="P37" i="1"/>
  <c r="P29" i="1"/>
  <c r="N41" i="1"/>
  <c r="M40" i="1"/>
  <c r="N40" i="1"/>
  <c r="O37" i="1"/>
  <c r="O29" i="1"/>
  <c r="J41" i="1"/>
  <c r="J33" i="1"/>
  <c r="P32" i="1"/>
  <c r="M32" i="1"/>
  <c r="O32" i="1"/>
  <c r="N32" i="1"/>
  <c r="M36" i="1"/>
  <c r="O36" i="1"/>
  <c r="M43" i="1"/>
  <c r="M35" i="1"/>
  <c r="P27" i="1"/>
  <c r="N36" i="1"/>
  <c r="N28" i="1"/>
  <c r="E44" i="1"/>
  <c r="M33" i="1"/>
  <c r="M28" i="1"/>
  <c r="O27" i="1"/>
  <c r="O28" i="1"/>
  <c r="M42" i="1"/>
  <c r="M34" i="1"/>
  <c r="P43" i="1"/>
  <c r="P35" i="1"/>
  <c r="M27" i="1"/>
  <c r="O42" i="1"/>
  <c r="P39" i="1"/>
  <c r="O34" i="1"/>
  <c r="P31" i="1"/>
  <c r="I44" i="1"/>
  <c r="D45" i="1" s="1"/>
  <c r="J45" i="1" s="1"/>
  <c r="L44" i="1"/>
  <c r="N27" i="1"/>
  <c r="N42" i="1"/>
  <c r="O39" i="1"/>
  <c r="P36" i="1"/>
  <c r="N34" i="1"/>
  <c r="O31" i="1"/>
  <c r="P28" i="1"/>
  <c r="J32" i="1"/>
  <c r="P46" i="1"/>
  <c r="N46" i="1"/>
  <c r="O46" i="1"/>
  <c r="J40" i="1"/>
  <c r="D44" i="1"/>
  <c r="J43" i="1"/>
  <c r="J35" i="1"/>
  <c r="H44" i="1"/>
  <c r="G44" i="1"/>
  <c r="F44" i="1"/>
  <c r="K44" i="1"/>
  <c r="K22" i="1"/>
  <c r="K45" i="1" s="1"/>
  <c r="O45" i="1" l="1"/>
  <c r="O44" i="1"/>
  <c r="M44" i="1"/>
  <c r="M45" i="1"/>
  <c r="N45" i="1"/>
  <c r="P45" i="1"/>
  <c r="J44" i="1"/>
  <c r="E49" i="1"/>
  <c r="E51" i="1" s="1"/>
  <c r="P44" i="1"/>
  <c r="N44" i="1"/>
</calcChain>
</file>

<file path=xl/sharedStrings.xml><?xml version="1.0" encoding="utf-8"?>
<sst xmlns="http://schemas.openxmlformats.org/spreadsheetml/2006/main" count="169" uniqueCount="125">
  <si>
    <t xml:space="preserve"> </t>
  </si>
  <si>
    <t>Collection Name</t>
  </si>
  <si>
    <t>Start Amount</t>
  </si>
  <si>
    <t>Unique Lines</t>
  </si>
  <si>
    <t>Cleaned Lines</t>
  </si>
  <si>
    <t>Removed Email</t>
  </si>
  <si>
    <t>Between 8-63 [Start]</t>
  </si>
  <si>
    <t>Between 8-63 [End]</t>
  </si>
  <si>
    <t>Starting Size</t>
  </si>
  <si>
    <t>Ending Size</t>
  </si>
  <si>
    <t>Compressed</t>
  </si>
  <si>
    <t>Download Links</t>
  </si>
  <si>
    <t>MD5 [End]</t>
  </si>
  <si>
    <t>Collection of Wordlist v.2</t>
  </si>
  <si>
    <t>9.3GB</t>
  </si>
  <si>
    <t>3.9GB</t>
  </si>
  <si>
    <t>539MB</t>
  </si>
  <si>
    <t>Part 1, Part 2, Part 3</t>
  </si>
  <si>
    <t>5510122c3c27c97b2243208ec580cc67</t>
  </si>
  <si>
    <t>HuegelCDC</t>
  </si>
  <si>
    <t>563MB</t>
  </si>
  <si>
    <t>508MB</t>
  </si>
  <si>
    <t>64MB</t>
  </si>
  <si>
    <t>Part 1</t>
  </si>
  <si>
    <t>52f42b3088fcb508ddbe4427e8015be6</t>
  </si>
  <si>
    <t>Naxxatoe-Dict-Total-New</t>
  </si>
  <si>
    <t>32GB</t>
  </si>
  <si>
    <t>25GB</t>
  </si>
  <si>
    <t>1.1GB</t>
  </si>
  <si>
    <t>Part 1, Part 2, Part , Part 4, Part 5, Part 6, Part 7</t>
  </si>
  <si>
    <t>e52d0651d742a7d8eafdb66283b75e12</t>
  </si>
  <si>
    <t>Purehates Word list</t>
  </si>
  <si>
    <t>2.6GB</t>
  </si>
  <si>
    <t>1.7GB</t>
  </si>
  <si>
    <t>250MB</t>
  </si>
  <si>
    <t>Part 1, Part 2</t>
  </si>
  <si>
    <t>c5dd37f2b3993df0b56a0d0eba5fd948</t>
  </si>
  <si>
    <t>theargonlistver1</t>
  </si>
  <si>
    <t>235MB</t>
  </si>
  <si>
    <t>52MB</t>
  </si>
  <si>
    <t>15MB</t>
  </si>
  <si>
    <t>b156e46eab541ee296d1be3206b0918d</t>
  </si>
  <si>
    <t>theargonlistver2</t>
  </si>
  <si>
    <t>1.9GB</t>
  </si>
  <si>
    <t>297MB</t>
  </si>
  <si>
    <t>32MB</t>
  </si>
  <si>
    <t>41227b1698770ea95e96b15fd9b7fc6a</t>
  </si>
  <si>
    <t>theargonlistver2-v2 (word.lst.s.u.john.s.u.200)</t>
  </si>
  <si>
    <t>2.3GB</t>
  </si>
  <si>
    <t>2.2GB</t>
  </si>
  <si>
    <t>219MB</t>
  </si>
  <si>
    <t>36f47a35dd0d995c8703199a09513259</t>
  </si>
  <si>
    <t>WordList Collection</t>
  </si>
  <si>
    <t>8.5GB</t>
  </si>
  <si>
    <t>4.9GB</t>
  </si>
  <si>
    <t>1.4GB</t>
  </si>
  <si>
    <t>a76e7b1d80ae47909b5a0baa4c414194</t>
  </si>
  <si>
    <t>wordlist-final</t>
  </si>
  <si>
    <t>102MB</t>
  </si>
  <si>
    <t>80MB</t>
  </si>
  <si>
    <t>19MB</t>
  </si>
  <si>
    <t>db2de90185af33b017b00424aaf85f77</t>
  </si>
  <si>
    <t>wordlists-sorted</t>
  </si>
  <si>
    <t>687MB</t>
  </si>
  <si>
    <t>168MB</t>
  </si>
  <si>
    <t>2537a72f729e660d87b4765621b8c4bc</t>
  </si>
  <si>
    <t>wpalist</t>
  </si>
  <si>
    <t>779MB</t>
  </si>
  <si>
    <t>422MB</t>
  </si>
  <si>
    <t>66MB</t>
  </si>
  <si>
    <t>9cb032c0efc41f2b377147bf53745fd5</t>
  </si>
  <si>
    <t>WPA-PSK WORDLIST (40 MB)</t>
  </si>
  <si>
    <t>38MB</t>
  </si>
  <si>
    <t>8.7MB</t>
  </si>
  <si>
    <t>de45bf21e85b7175cabb6e41c509a787</t>
  </si>
  <si>
    <t>WPA-PSK WORDLIST 2 (107 MB)</t>
  </si>
  <si>
    <t>108MB</t>
  </si>
  <si>
    <t>55MB</t>
  </si>
  <si>
    <t>684c5552b307b4c9e4f6eed86208c991</t>
  </si>
  <si>
    <t>WPA-PSK WORDLIST 3 Final (13 GB)</t>
  </si>
  <si>
    <t>13GB</t>
  </si>
  <si>
    <t>6.8GB</t>
  </si>
  <si>
    <t>58747c6dea104a48016a1fbc97942c14</t>
  </si>
  <si>
    <t>-=Xploitz=- Vol 1 - PASSWORD DVD</t>
  </si>
  <si>
    <t>3.7GB</t>
  </si>
  <si>
    <t>906MB</t>
  </si>
  <si>
    <t>109MB</t>
  </si>
  <si>
    <t>38eae1054a07cb894ca5587b279e39e4</t>
  </si>
  <si>
    <t>-=Xploitz=- Vol 2 - Master Password Collection</t>
  </si>
  <si>
    <t>3.6GB</t>
  </si>
  <si>
    <t>158MB</t>
  </si>
  <si>
    <t>53f0546151fc2c74c8f19a54f9c17099</t>
  </si>
  <si>
    <t>-=Xploitz Pirates=- Masters Password Collection #1! -- Optimized</t>
  </si>
  <si>
    <t>3.0GB</t>
  </si>
  <si>
    <t>937MB</t>
  </si>
  <si>
    <t>134MB</t>
  </si>
  <si>
    <t>6dd2c32321161739563d0e428f5362f4</t>
  </si>
  <si>
    <t>Total</t>
  </si>
  <si>
    <t>82.7GB</t>
  </si>
  <si>
    <t>48.5GB</t>
  </si>
  <si>
    <t>5.4GB</t>
  </si>
  <si>
    <t>-</t>
  </si>
  <si>
    <t>17-in-1</t>
  </si>
  <si>
    <t>Files</t>
  </si>
  <si>
    <t>End Amount</t>
  </si>
  <si>
    <t>Unique (%)</t>
  </si>
  <si>
    <t xml:space="preserve"> Between 8-63 [Start] (%)</t>
  </si>
  <si>
    <t xml:space="preserve"> Between 8-63 [End] (%)</t>
  </si>
  <si>
    <t>Unique Lines (%)</t>
  </si>
  <si>
    <t>18-in-1</t>
  </si>
  <si>
    <t>37GB</t>
  </si>
  <si>
    <t>d1f8abd4cb16d2280efb34998d41f604</t>
  </si>
  <si>
    <t>4.5GB</t>
  </si>
  <si>
    <t>Part 1 - Part 24</t>
  </si>
  <si>
    <t>52GB</t>
  </si>
  <si>
    <t>aee6d1a230fdad3b514a02eb07a95226</t>
  </si>
  <si>
    <t>Cleaned Lines (%)</t>
  </si>
  <si>
    <t>Removed Email (%)</t>
  </si>
  <si>
    <t>Removed HTML</t>
  </si>
  <si>
    <t>Removed HTML (%)</t>
  </si>
  <si>
    <t>Summary</t>
  </si>
  <si>
    <t>Calculated differences</t>
  </si>
  <si>
    <t>Line count/'raw' values of lines after each stage</t>
  </si>
  <si>
    <t>Total Files</t>
  </si>
  <si>
    <t xml:space="preserve">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</si>
</sst>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General"/>
    <numFmt numFmtId="165" formatCode="0.0%"/>
    <numFmt numFmtId="166" formatCode="[$-409]0"/>
    <numFmt numFmtId="167" formatCode="[$$-409]#,##0.00;[Red]&quot;-&quot;[$$-409]#,##0.00"/>
  </numFmts>
  <fonts count="9">
    <font>
      <sz val="11"/>
      <color rgb="FF000000"/>
      <name val="Liberation Sans1"/>
    </font>
    <font>
      <sz val="11"/>
      <color rgb="FF000000"/>
      <name val="Calibri"/>
      <family val="2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10"/>
      <color rgb="FF000000"/>
      <name val="DejaVu Sans"/>
    </font>
    <font>
      <sz val="10"/>
      <color rgb="FF000000"/>
      <name val="DejaVu Sans"/>
    </font>
    <font>
      <sz val="10"/>
      <name val="DejaVu Sans"/>
    </font>
    <font>
      <b/>
      <u/>
      <sz val="10"/>
      <color rgb="FF000000"/>
      <name val="DejaVu Sans"/>
    </font>
    <font>
      <b/>
      <u/>
      <sz val="11"/>
      <color rgb="FF000000"/>
      <name val="Liberation Sans1"/>
    </font>
  </fonts>
  <fills count="2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B3B3B3"/>
        <bgColor rgb="FFB3B3B3"/>
      </patternFill>
    </fill>
    <fill>
      <patternFill patternType="solid">
        <fgColor rgb="FFFFCC99"/>
        <bgColor rgb="FFFFCC99"/>
      </patternFill>
    </fill>
    <fill>
      <patternFill patternType="solid">
        <fgColor rgb="FFFF9966"/>
        <bgColor rgb="FFFF9966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00FFFF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rgb="FFFFCC99"/>
      </patternFill>
    </fill>
    <fill>
      <patternFill patternType="solid">
        <fgColor rgb="FFFF0000"/>
        <bgColor rgb="FFFF9966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FFCC9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B3B3B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38DD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83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4" fillId="0" borderId="3" xfId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/>
    <xf numFmtId="1" fontId="5" fillId="0" borderId="5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5" fillId="3" borderId="5" xfId="0" applyFont="1" applyFill="1" applyBorder="1"/>
    <xf numFmtId="1" fontId="5" fillId="3" borderId="5" xfId="0" applyNumberFormat="1" applyFont="1" applyFill="1" applyBorder="1" applyAlignment="1">
      <alignment horizontal="right"/>
    </xf>
    <xf numFmtId="1" fontId="5" fillId="3" borderId="0" xfId="0" applyNumberFormat="1" applyFont="1" applyFill="1" applyAlignment="1">
      <alignment horizontal="right"/>
    </xf>
    <xf numFmtId="0" fontId="5" fillId="3" borderId="0" xfId="0" applyFont="1" applyFill="1"/>
    <xf numFmtId="0" fontId="5" fillId="3" borderId="6" xfId="0" applyFont="1" applyFill="1" applyBorder="1"/>
    <xf numFmtId="1" fontId="5" fillId="0" borderId="0" xfId="0" applyNumberFormat="1" applyFont="1" applyFill="1"/>
    <xf numFmtId="0" fontId="5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4" borderId="5" xfId="0" applyFont="1" applyFill="1" applyBorder="1"/>
    <xf numFmtId="164" fontId="4" fillId="7" borderId="9" xfId="1" applyFont="1" applyFill="1" applyBorder="1" applyAlignment="1" applyProtection="1">
      <alignment horizontal="center" wrapText="1"/>
    </xf>
    <xf numFmtId="9" fontId="4" fillId="7" borderId="8" xfId="1" applyNumberFormat="1" applyFont="1" applyFill="1" applyBorder="1" applyAlignment="1" applyProtection="1">
      <alignment horizontal="right"/>
    </xf>
    <xf numFmtId="9" fontId="4" fillId="9" borderId="8" xfId="1" applyNumberFormat="1" applyFont="1" applyFill="1" applyBorder="1" applyAlignment="1" applyProtection="1">
      <alignment horizontal="right"/>
    </xf>
    <xf numFmtId="165" fontId="5" fillId="8" borderId="14" xfId="1" applyNumberFormat="1" applyFont="1" applyFill="1" applyBorder="1" applyAlignment="1" applyProtection="1">
      <alignment horizontal="right"/>
    </xf>
    <xf numFmtId="165" fontId="5" fillId="10" borderId="14" xfId="1" applyNumberFormat="1" applyFont="1" applyFill="1" applyBorder="1" applyAlignment="1" applyProtection="1">
      <alignment horizontal="right"/>
    </xf>
    <xf numFmtId="165" fontId="6" fillId="12" borderId="15" xfId="1" applyNumberFormat="1" applyFont="1" applyFill="1" applyBorder="1" applyAlignment="1" applyProtection="1">
      <alignment horizontal="right"/>
    </xf>
    <xf numFmtId="165" fontId="5" fillId="8" borderId="0" xfId="1" applyNumberFormat="1" applyFont="1" applyFill="1" applyBorder="1" applyAlignment="1" applyProtection="1">
      <alignment horizontal="right"/>
    </xf>
    <xf numFmtId="165" fontId="5" fillId="10" borderId="0" xfId="1" applyNumberFormat="1" applyFont="1" applyFill="1" applyBorder="1" applyAlignment="1" applyProtection="1">
      <alignment horizontal="right"/>
    </xf>
    <xf numFmtId="165" fontId="6" fillId="12" borderId="19" xfId="1" applyNumberFormat="1" applyFont="1" applyFill="1" applyBorder="1" applyAlignment="1" applyProtection="1">
      <alignment horizontal="right"/>
    </xf>
    <xf numFmtId="164" fontId="4" fillId="8" borderId="12" xfId="1" applyFont="1" applyFill="1" applyBorder="1" applyAlignment="1" applyProtection="1">
      <alignment horizontal="center" wrapText="1"/>
    </xf>
    <xf numFmtId="0" fontId="5" fillId="0" borderId="17" xfId="0" applyFont="1" applyBorder="1"/>
    <xf numFmtId="0" fontId="5" fillId="0" borderId="19" xfId="0" applyFont="1" applyBorder="1"/>
    <xf numFmtId="1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64" fontId="4" fillId="8" borderId="21" xfId="1" applyFont="1" applyFill="1" applyBorder="1" applyAlignment="1" applyProtection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164" fontId="4" fillId="0" borderId="2" xfId="1" applyFont="1" applyFill="1" applyBorder="1" applyAlignment="1" applyProtection="1">
      <alignment horizontal="center" wrapText="1"/>
    </xf>
    <xf numFmtId="0" fontId="5" fillId="0" borderId="0" xfId="0" applyFont="1" applyFill="1" applyBorder="1"/>
    <xf numFmtId="1" fontId="5" fillId="0" borderId="10" xfId="0" applyNumberFormat="1" applyFont="1" applyBorder="1" applyAlignment="1">
      <alignment horizontal="right"/>
    </xf>
    <xf numFmtId="0" fontId="5" fillId="0" borderId="0" xfId="0" applyFont="1" applyBorder="1"/>
    <xf numFmtId="0" fontId="5" fillId="3" borderId="0" xfId="0" applyFont="1" applyFill="1" applyBorder="1"/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7" xfId="0" applyFont="1" applyBorder="1"/>
    <xf numFmtId="0" fontId="5" fillId="0" borderId="21" xfId="0" applyFont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5" fillId="0" borderId="16" xfId="0" applyNumberFormat="1" applyFont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1" xfId="0" applyFont="1" applyFill="1" applyBorder="1"/>
    <xf numFmtId="0" fontId="5" fillId="0" borderId="16" xfId="0" applyFont="1" applyFill="1" applyBorder="1"/>
    <xf numFmtId="1" fontId="5" fillId="0" borderId="15" xfId="0" applyNumberFormat="1" applyFont="1" applyFill="1" applyBorder="1" applyAlignment="1">
      <alignment horizontal="right"/>
    </xf>
    <xf numFmtId="0" fontId="4" fillId="0" borderId="4" xfId="0" applyFont="1" applyFill="1" applyBorder="1"/>
    <xf numFmtId="9" fontId="4" fillId="0" borderId="16" xfId="1" applyNumberFormat="1" applyFont="1" applyFill="1" applyBorder="1" applyAlignment="1" applyProtection="1">
      <alignment horizontal="right"/>
    </xf>
    <xf numFmtId="165" fontId="6" fillId="12" borderId="16" xfId="1" applyNumberFormat="1" applyFont="1" applyFill="1" applyBorder="1" applyAlignment="1" applyProtection="1">
      <alignment horizontal="right"/>
    </xf>
    <xf numFmtId="165" fontId="6" fillId="12" borderId="22" xfId="1" applyNumberFormat="1" applyFont="1" applyFill="1" applyBorder="1" applyAlignment="1" applyProtection="1">
      <alignment horizontal="right"/>
    </xf>
    <xf numFmtId="0" fontId="4" fillId="4" borderId="27" xfId="0" applyFont="1" applyFill="1" applyBorder="1"/>
    <xf numFmtId="0" fontId="4" fillId="4" borderId="26" xfId="0" applyFont="1" applyFill="1" applyBorder="1"/>
    <xf numFmtId="9" fontId="4" fillId="0" borderId="27" xfId="1" applyNumberFormat="1" applyFont="1" applyFill="1" applyBorder="1" applyAlignment="1" applyProtection="1">
      <alignment horizontal="right"/>
    </xf>
    <xf numFmtId="9" fontId="4" fillId="0" borderId="26" xfId="1" applyNumberFormat="1" applyFont="1" applyFill="1" applyBorder="1" applyAlignment="1" applyProtection="1">
      <alignment horizontal="right"/>
    </xf>
    <xf numFmtId="165" fontId="6" fillId="12" borderId="17" xfId="1" applyNumberFormat="1" applyFont="1" applyFill="1" applyBorder="1" applyAlignment="1" applyProtection="1">
      <alignment horizontal="right"/>
    </xf>
    <xf numFmtId="166" fontId="5" fillId="0" borderId="15" xfId="1" applyNumberFormat="1" applyFont="1" applyFill="1" applyBorder="1" applyAlignment="1" applyProtection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right"/>
    </xf>
    <xf numFmtId="1" fontId="5" fillId="6" borderId="0" xfId="0" applyNumberFormat="1" applyFont="1" applyFill="1" applyAlignment="1">
      <alignment horizontal="right"/>
    </xf>
    <xf numFmtId="10" fontId="5" fillId="15" borderId="14" xfId="0" applyNumberFormat="1" applyFont="1" applyFill="1" applyBorder="1" applyAlignment="1">
      <alignment horizontal="right"/>
    </xf>
    <xf numFmtId="10" fontId="5" fillId="14" borderId="0" xfId="0" applyNumberFormat="1" applyFont="1" applyFill="1" applyBorder="1" applyAlignment="1">
      <alignment horizontal="right"/>
    </xf>
    <xf numFmtId="10" fontId="5" fillId="14" borderId="18" xfId="0" applyNumberFormat="1" applyFont="1" applyFill="1" applyBorder="1" applyAlignment="1">
      <alignment horizontal="right"/>
    </xf>
    <xf numFmtId="1" fontId="5" fillId="18" borderId="5" xfId="0" applyNumberFormat="1" applyFont="1" applyFill="1" applyBorder="1" applyAlignment="1">
      <alignment horizontal="right"/>
    </xf>
    <xf numFmtId="1" fontId="5" fillId="16" borderId="0" xfId="0" applyNumberFormat="1" applyFont="1" applyFill="1" applyAlignment="1">
      <alignment horizontal="right"/>
    </xf>
    <xf numFmtId="1" fontId="5" fillId="17" borderId="0" xfId="0" applyNumberFormat="1" applyFont="1" applyFill="1" applyAlignment="1">
      <alignment horizontal="right"/>
    </xf>
    <xf numFmtId="10" fontId="5" fillId="11" borderId="14" xfId="0" applyNumberFormat="1" applyFont="1" applyFill="1" applyBorder="1" applyAlignment="1">
      <alignment horizontal="right"/>
    </xf>
    <xf numFmtId="10" fontId="5" fillId="11" borderId="0" xfId="0" applyNumberFormat="1" applyFont="1" applyFill="1" applyBorder="1" applyAlignment="1">
      <alignment horizontal="right"/>
    </xf>
    <xf numFmtId="10" fontId="5" fillId="11" borderId="18" xfId="0" applyNumberFormat="1" applyFont="1" applyFill="1" applyBorder="1" applyAlignment="1">
      <alignment horizontal="right"/>
    </xf>
    <xf numFmtId="10" fontId="6" fillId="13" borderId="16" xfId="0" applyNumberFormat="1" applyFont="1" applyFill="1" applyBorder="1" applyAlignment="1">
      <alignment horizontal="right"/>
    </xf>
    <xf numFmtId="10" fontId="6" fillId="13" borderId="22" xfId="0" applyNumberFormat="1" applyFont="1" applyFill="1" applyBorder="1" applyAlignment="1">
      <alignment horizontal="right"/>
    </xf>
    <xf numFmtId="10" fontId="6" fillId="13" borderId="17" xfId="0" applyNumberFormat="1" applyFont="1" applyFill="1" applyBorder="1" applyAlignment="1">
      <alignment horizontal="right"/>
    </xf>
    <xf numFmtId="1" fontId="5" fillId="19" borderId="16" xfId="0" applyNumberFormat="1" applyFont="1" applyFill="1" applyBorder="1" applyAlignment="1">
      <alignment horizontal="right"/>
    </xf>
    <xf numFmtId="1" fontId="5" fillId="19" borderId="22" xfId="0" applyNumberFormat="1" applyFont="1" applyFill="1" applyBorder="1" applyAlignment="1">
      <alignment horizontal="right"/>
    </xf>
    <xf numFmtId="1" fontId="5" fillId="19" borderId="15" xfId="0" applyNumberFormat="1" applyFont="1" applyFill="1" applyBorder="1" applyAlignment="1">
      <alignment horizontal="right"/>
    </xf>
    <xf numFmtId="1" fontId="5" fillId="19" borderId="23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10" fontId="6" fillId="13" borderId="23" xfId="0" applyNumberFormat="1" applyFont="1" applyFill="1" applyBorder="1" applyAlignment="1">
      <alignment horizontal="right"/>
    </xf>
    <xf numFmtId="10" fontId="6" fillId="13" borderId="19" xfId="0" applyNumberFormat="1" applyFont="1" applyFill="1" applyBorder="1" applyAlignment="1">
      <alignment horizontal="right"/>
    </xf>
    <xf numFmtId="0" fontId="5" fillId="0" borderId="11" xfId="0" applyFont="1" applyFill="1" applyBorder="1"/>
    <xf numFmtId="1" fontId="5" fillId="0" borderId="22" xfId="0" applyNumberFormat="1" applyFont="1" applyBorder="1"/>
    <xf numFmtId="1" fontId="5" fillId="0" borderId="1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right"/>
    </xf>
    <xf numFmtId="0" fontId="5" fillId="0" borderId="27" xfId="0" applyFont="1" applyFill="1" applyBorder="1"/>
    <xf numFmtId="0" fontId="5" fillId="0" borderId="26" xfId="0" applyFont="1" applyFill="1" applyBorder="1"/>
    <xf numFmtId="1" fontId="5" fillId="20" borderId="7" xfId="0" applyNumberFormat="1" applyFont="1" applyFill="1" applyBorder="1" applyAlignment="1">
      <alignment horizontal="right"/>
    </xf>
    <xf numFmtId="0" fontId="5" fillId="20" borderId="16" xfId="0" applyFont="1" applyFill="1" applyBorder="1" applyAlignment="1">
      <alignment horizontal="right"/>
    </xf>
    <xf numFmtId="1" fontId="5" fillId="0" borderId="23" xfId="0" applyNumberFormat="1" applyFont="1" applyBorder="1"/>
    <xf numFmtId="165" fontId="4" fillId="8" borderId="14" xfId="1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left"/>
    </xf>
    <xf numFmtId="1" fontId="5" fillId="0" borderId="15" xfId="0" applyNumberFormat="1" applyFont="1" applyBorder="1"/>
    <xf numFmtId="1" fontId="5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/>
    <xf numFmtId="3" fontId="5" fillId="13" borderId="0" xfId="0" applyNumberFormat="1" applyFont="1" applyFill="1" applyBorder="1" applyAlignment="1">
      <alignment horizontal="right"/>
    </xf>
    <xf numFmtId="1" fontId="4" fillId="13" borderId="15" xfId="0" applyNumberFormat="1" applyFont="1" applyFill="1" applyBorder="1" applyAlignment="1">
      <alignment horizontal="right"/>
    </xf>
    <xf numFmtId="1" fontId="4" fillId="13" borderId="16" xfId="0" applyNumberFormat="1" applyFont="1" applyFill="1" applyBorder="1" applyAlignment="1">
      <alignment horizontal="right"/>
    </xf>
    <xf numFmtId="3" fontId="5" fillId="13" borderId="22" xfId="0" applyNumberFormat="1" applyFont="1" applyFill="1" applyBorder="1" applyAlignment="1">
      <alignment horizontal="right"/>
    </xf>
    <xf numFmtId="1" fontId="5" fillId="13" borderId="17" xfId="0" applyNumberFormat="1" applyFont="1" applyFill="1" applyBorder="1" applyAlignment="1">
      <alignment horizontal="right"/>
    </xf>
    <xf numFmtId="1" fontId="4" fillId="13" borderId="14" xfId="0" applyNumberFormat="1" applyFont="1" applyFill="1" applyBorder="1" applyAlignment="1">
      <alignment horizontal="right"/>
    </xf>
    <xf numFmtId="1" fontId="5" fillId="13" borderId="18" xfId="0" applyNumberFormat="1" applyFont="1" applyFill="1" applyBorder="1" applyAlignment="1">
      <alignment horizontal="right"/>
    </xf>
    <xf numFmtId="3" fontId="5" fillId="13" borderId="14" xfId="0" applyNumberFormat="1" applyFont="1" applyFill="1" applyBorder="1" applyAlignment="1">
      <alignment horizontal="right"/>
    </xf>
    <xf numFmtId="3" fontId="5" fillId="13" borderId="15" xfId="0" applyNumberFormat="1" applyFont="1" applyFill="1" applyBorder="1" applyAlignment="1">
      <alignment horizontal="right"/>
    </xf>
    <xf numFmtId="0" fontId="5" fillId="13" borderId="16" xfId="0" applyFont="1" applyFill="1" applyBorder="1" applyAlignment="1">
      <alignment horizontal="right"/>
    </xf>
    <xf numFmtId="166" fontId="5" fillId="0" borderId="0" xfId="1" applyNumberFormat="1" applyFont="1" applyFill="1" applyBorder="1" applyAlignment="1" applyProtection="1">
      <alignment horizontal="right"/>
    </xf>
    <xf numFmtId="1" fontId="5" fillId="19" borderId="0" xfId="0" applyNumberFormat="1" applyFont="1" applyFill="1" applyBorder="1" applyAlignment="1">
      <alignment horizontal="right"/>
    </xf>
    <xf numFmtId="165" fontId="6" fillId="12" borderId="0" xfId="1" applyNumberFormat="1" applyFont="1" applyFill="1" applyBorder="1" applyAlignment="1" applyProtection="1">
      <alignment horizontal="right"/>
    </xf>
    <xf numFmtId="10" fontId="6" fillId="13" borderId="0" xfId="0" applyNumberFormat="1" applyFont="1" applyFill="1" applyBorder="1" applyAlignment="1">
      <alignment horizontal="right"/>
    </xf>
    <xf numFmtId="0" fontId="5" fillId="21" borderId="0" xfId="0" applyFont="1" applyFill="1" applyBorder="1"/>
    <xf numFmtId="9" fontId="5" fillId="0" borderId="0" xfId="1" applyNumberFormat="1" applyFont="1" applyFill="1" applyBorder="1" applyAlignment="1" applyProtection="1">
      <alignment horizontal="right"/>
    </xf>
    <xf numFmtId="0" fontId="5" fillId="22" borderId="14" xfId="0" applyFont="1" applyFill="1" applyBorder="1" applyAlignment="1">
      <alignment horizontal="right"/>
    </xf>
    <xf numFmtId="0" fontId="5" fillId="22" borderId="0" xfId="0" applyFont="1" applyFill="1" applyBorder="1" applyAlignment="1">
      <alignment horizontal="right"/>
    </xf>
    <xf numFmtId="0" fontId="4" fillId="22" borderId="13" xfId="0" applyFont="1" applyFill="1" applyBorder="1" applyAlignment="1">
      <alignment horizontal="center" wrapText="1"/>
    </xf>
    <xf numFmtId="0" fontId="4" fillId="22" borderId="24" xfId="0" applyFont="1" applyFill="1" applyBorder="1" applyAlignment="1">
      <alignment horizontal="center" wrapText="1"/>
    </xf>
    <xf numFmtId="0" fontId="5" fillId="23" borderId="22" xfId="0" applyFont="1" applyFill="1" applyBorder="1" applyAlignment="1">
      <alignment horizontal="right"/>
    </xf>
    <xf numFmtId="0" fontId="5" fillId="23" borderId="17" xfId="0" applyFont="1" applyFill="1" applyBorder="1" applyAlignment="1">
      <alignment horizontal="right"/>
    </xf>
    <xf numFmtId="1" fontId="5" fillId="23" borderId="4" xfId="0" applyNumberFormat="1" applyFont="1" applyFill="1" applyBorder="1" applyAlignment="1">
      <alignment horizontal="right"/>
    </xf>
    <xf numFmtId="1" fontId="4" fillId="13" borderId="12" xfId="0" applyNumberFormat="1" applyFont="1" applyFill="1" applyBorder="1" applyAlignment="1">
      <alignment horizontal="right"/>
    </xf>
    <xf numFmtId="166" fontId="5" fillId="23" borderId="16" xfId="1" applyNumberFormat="1" applyFont="1" applyFill="1" applyBorder="1" applyAlignment="1" applyProtection="1">
      <alignment horizontal="right"/>
    </xf>
    <xf numFmtId="9" fontId="5" fillId="13" borderId="19" xfId="0" applyNumberFormat="1" applyFont="1" applyFill="1" applyBorder="1" applyAlignment="1">
      <alignment horizontal="right"/>
    </xf>
    <xf numFmtId="1" fontId="5" fillId="13" borderId="20" xfId="0" applyNumberFormat="1" applyFont="1" applyFill="1" applyBorder="1" applyAlignment="1">
      <alignment horizontal="right"/>
    </xf>
    <xf numFmtId="166" fontId="5" fillId="13" borderId="20" xfId="0" applyNumberFormat="1" applyFont="1" applyFill="1" applyBorder="1" applyAlignment="1">
      <alignment horizontal="right"/>
    </xf>
    <xf numFmtId="9" fontId="5" fillId="13" borderId="23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Fill="1" applyBorder="1"/>
    <xf numFmtId="0" fontId="5" fillId="0" borderId="19" xfId="0" applyFont="1" applyFill="1" applyBorder="1"/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" xfId="0" applyFont="1" applyFill="1" applyBorder="1"/>
    <xf numFmtId="0" fontId="5" fillId="0" borderId="12" xfId="0" applyFont="1" applyFill="1" applyBorder="1"/>
    <xf numFmtId="0" fontId="5" fillId="0" borderId="20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4" xfId="0" applyFont="1" applyFill="1" applyBorder="1"/>
    <xf numFmtId="0" fontId="0" fillId="0" borderId="14" xfId="0" applyFill="1" applyBorder="1"/>
    <xf numFmtId="0" fontId="0" fillId="0" borderId="18" xfId="0" applyFill="1" applyBorder="1"/>
    <xf numFmtId="0" fontId="5" fillId="3" borderId="5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23" borderId="21" xfId="0" applyFont="1" applyFill="1" applyBorder="1" applyAlignment="1">
      <alignment horizontal="righ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538DD5"/>
      <color rgb="FFFF9966"/>
      <color rgb="FFFFCC99"/>
      <color rgb="FF00FF00"/>
      <color rgb="FFB3B3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lines in collection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Results!$D$26:$D$26</c:f>
              <c:strCache>
                <c:ptCount val="1"/>
                <c:pt idx="0">
                  <c:v>Start Amount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Results!$D$27:$D$43</c:f>
              <c:numCache>
                <c:formatCode>0</c:formatCode>
                <c:ptCount val="17"/>
                <c:pt idx="0">
                  <c:v>878322828</c:v>
                </c:pt>
                <c:pt idx="1">
                  <c:v>60464518</c:v>
                </c:pt>
                <c:pt idx="2">
                  <c:v>4526428471</c:v>
                </c:pt>
                <c:pt idx="3">
                  <c:v>232438150</c:v>
                </c:pt>
                <c:pt idx="4">
                  <c:v>22349626</c:v>
                </c:pt>
                <c:pt idx="5">
                  <c:v>227784242</c:v>
                </c:pt>
                <c:pt idx="6">
                  <c:v>263105855</c:v>
                </c:pt>
                <c:pt idx="7">
                  <c:v>814369365</c:v>
                </c:pt>
                <c:pt idx="8">
                  <c:v>9586053</c:v>
                </c:pt>
                <c:pt idx="9">
                  <c:v>87289277</c:v>
                </c:pt>
                <c:pt idx="10">
                  <c:v>64699999</c:v>
                </c:pt>
                <c:pt idx="11">
                  <c:v>2830423</c:v>
                </c:pt>
                <c:pt idx="12">
                  <c:v>8545088</c:v>
                </c:pt>
                <c:pt idx="13">
                  <c:v>1168830632</c:v>
                </c:pt>
                <c:pt idx="14">
                  <c:v>388922503</c:v>
                </c:pt>
                <c:pt idx="15">
                  <c:v>307344454</c:v>
                </c:pt>
                <c:pt idx="16">
                  <c:v>252735303</c:v>
                </c:pt>
              </c:numCache>
            </c:numRef>
          </c:val>
        </c:ser>
        <c:ser>
          <c:idx val="1"/>
          <c:order val="1"/>
          <c:tx>
            <c:strRef>
              <c:f>Results!$E$3:$E$3</c:f>
              <c:strCache>
                <c:ptCount val="1"/>
                <c:pt idx="0">
                  <c:v>Unique Lines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Results!$E$4:$E$20</c:f>
              <c:numCache>
                <c:formatCode>0</c:formatCode>
                <c:ptCount val="17"/>
                <c:pt idx="0">
                  <c:v>418686815</c:v>
                </c:pt>
                <c:pt idx="1">
                  <c:v>53562138</c:v>
                </c:pt>
                <c:pt idx="2">
                  <c:v>4323879498</c:v>
                </c:pt>
                <c:pt idx="3">
                  <c:v>212052412</c:v>
                </c:pt>
                <c:pt idx="4">
                  <c:v>4904753</c:v>
                </c:pt>
                <c:pt idx="5">
                  <c:v>46953874</c:v>
                </c:pt>
                <c:pt idx="6">
                  <c:v>245429886</c:v>
                </c:pt>
                <c:pt idx="7">
                  <c:v>497893810</c:v>
                </c:pt>
                <c:pt idx="8">
                  <c:v>8626868</c:v>
                </c:pt>
                <c:pt idx="9">
                  <c:v>87289277</c:v>
                </c:pt>
                <c:pt idx="10">
                  <c:v>64582824</c:v>
                </c:pt>
                <c:pt idx="11">
                  <c:v>2830080</c:v>
                </c:pt>
                <c:pt idx="12">
                  <c:v>5209118</c:v>
                </c:pt>
                <c:pt idx="13">
                  <c:v>615078488</c:v>
                </c:pt>
                <c:pt idx="14">
                  <c:v>106192107</c:v>
                </c:pt>
                <c:pt idx="15">
                  <c:v>89842228</c:v>
                </c:pt>
                <c:pt idx="16">
                  <c:v>81211635</c:v>
                </c:pt>
              </c:numCache>
            </c:numRef>
          </c:val>
        </c:ser>
        <c:ser>
          <c:idx val="2"/>
          <c:order val="2"/>
          <c:tx>
            <c:strRef>
              <c:f>Results!$I$26:$I$26</c:f>
              <c:strCache>
                <c:ptCount val="1"/>
                <c:pt idx="0">
                  <c:v>End Amount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Results!$I$27:$I$43</c:f>
              <c:numCache>
                <c:formatCode>0</c:formatCode>
                <c:ptCount val="17"/>
                <c:pt idx="0">
                  <c:v>374806023</c:v>
                </c:pt>
                <c:pt idx="1">
                  <c:v>53059218</c:v>
                </c:pt>
                <c:pt idx="2">
                  <c:v>4239459985</c:v>
                </c:pt>
                <c:pt idx="3">
                  <c:v>165824917</c:v>
                </c:pt>
                <c:pt idx="4">
                  <c:v>4865840</c:v>
                </c:pt>
                <c:pt idx="5">
                  <c:v>46428068</c:v>
                </c:pt>
                <c:pt idx="6">
                  <c:v>244752784</c:v>
                </c:pt>
                <c:pt idx="7">
                  <c:v>472603140</c:v>
                </c:pt>
                <c:pt idx="8">
                  <c:v>8287890</c:v>
                </c:pt>
                <c:pt idx="9">
                  <c:v>65581967</c:v>
                </c:pt>
                <c:pt idx="10">
                  <c:v>37520637</c:v>
                </c:pt>
                <c:pt idx="11">
                  <c:v>2829412</c:v>
                </c:pt>
                <c:pt idx="12">
                  <c:v>5062241</c:v>
                </c:pt>
                <c:pt idx="13">
                  <c:v>611419293</c:v>
                </c:pt>
                <c:pt idx="14">
                  <c:v>100944487</c:v>
                </c:pt>
                <c:pt idx="15">
                  <c:v>87565344</c:v>
                </c:pt>
                <c:pt idx="16">
                  <c:v>79523622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49408"/>
        <c:axId val="70447488"/>
      </c:barChart>
      <c:valAx>
        <c:axId val="70447488"/>
        <c:scaling>
          <c:orientation val="minMax"/>
          <c:max val="500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lines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70449408"/>
        <c:crosses val="autoZero"/>
        <c:crossBetween val="between"/>
      </c:valAx>
      <c:catAx>
        <c:axId val="7044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Name of collection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04474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 of words between 8-63 characters (WPA)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Results!$K$26</c:f>
              <c:strCache>
                <c:ptCount val="1"/>
                <c:pt idx="0">
                  <c:v> Between 8-63 [Start] (%)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Results!$K$27:$K$43</c:f>
              <c:numCache>
                <c:formatCode>0.0%</c:formatCode>
                <c:ptCount val="17"/>
                <c:pt idx="0">
                  <c:v>0.78232386782505436</c:v>
                </c:pt>
                <c:pt idx="1">
                  <c:v>0.58004864935828981</c:v>
                </c:pt>
                <c:pt idx="2">
                  <c:v>7.1006838406747902E-2</c:v>
                </c:pt>
                <c:pt idx="3">
                  <c:v>0.68767491050845142</c:v>
                </c:pt>
                <c:pt idx="4">
                  <c:v>0.72034816153075676</c:v>
                </c:pt>
                <c:pt idx="5">
                  <c:v>0.18616510794456098</c:v>
                </c:pt>
                <c:pt idx="6">
                  <c:v>0.43645255252871512</c:v>
                </c:pt>
                <c:pt idx="7">
                  <c:v>0.75081985310191524</c:v>
                </c:pt>
                <c:pt idx="8">
                  <c:v>0.7503980000945123</c:v>
                </c:pt>
                <c:pt idx="9">
                  <c:v>0.80726626937235368</c:v>
                </c:pt>
                <c:pt idx="10">
                  <c:v>1</c:v>
                </c:pt>
                <c:pt idx="11">
                  <c:v>0.99999823347958949</c:v>
                </c:pt>
                <c:pt idx="12">
                  <c:v>0.99707808743455895</c:v>
                </c:pt>
                <c:pt idx="13">
                  <c:v>1</c:v>
                </c:pt>
                <c:pt idx="14">
                  <c:v>0.4492987437139887</c:v>
                </c:pt>
                <c:pt idx="15">
                  <c:v>0.90490330110202677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strRef>
              <c:f>Results!$L$26</c:f>
              <c:strCache>
                <c:ptCount val="1"/>
                <c:pt idx="0">
                  <c:v> Between 8-63 [End] (%)</c:v>
                </c:pt>
              </c:strCache>
            </c:strRef>
          </c:tx>
          <c:invertIfNegative val="0"/>
          <c:val>
            <c:numRef>
              <c:f>Results!$L$27:$L$43</c:f>
              <c:numCache>
                <c:formatCode>0.0%</c:formatCode>
                <c:ptCount val="17"/>
                <c:pt idx="0">
                  <c:v>0.76629420728235731</c:v>
                </c:pt>
                <c:pt idx="1">
                  <c:v>0.63402198396187992</c:v>
                </c:pt>
                <c:pt idx="2">
                  <c:v>2.6497409572351593E-2</c:v>
                </c:pt>
                <c:pt idx="3">
                  <c:v>0.45854057533662951</c:v>
                </c:pt>
                <c:pt idx="4">
                  <c:v>0.56220629254928844</c:v>
                </c:pt>
                <c:pt idx="5">
                  <c:v>7.2190805810826167E-2</c:v>
                </c:pt>
                <c:pt idx="6">
                  <c:v>0.46781118579829351</c:v>
                </c:pt>
                <c:pt idx="7">
                  <c:v>0.84356232305840473</c:v>
                </c:pt>
                <c:pt idx="8">
                  <c:v>0.61201516007895329</c:v>
                </c:pt>
                <c:pt idx="9">
                  <c:v>0.55933622866414623</c:v>
                </c:pt>
                <c:pt idx="10">
                  <c:v>0.5216923001075332</c:v>
                </c:pt>
                <c:pt idx="11">
                  <c:v>0.99722021992311172</c:v>
                </c:pt>
                <c:pt idx="12">
                  <c:v>0.93632722468563778</c:v>
                </c:pt>
                <c:pt idx="13">
                  <c:v>0.99402910185992388</c:v>
                </c:pt>
                <c:pt idx="14">
                  <c:v>0.47133374046340376</c:v>
                </c:pt>
                <c:pt idx="15">
                  <c:v>0.88188414027310191</c:v>
                </c:pt>
                <c:pt idx="16">
                  <c:v>0.97060703186187547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56256"/>
        <c:axId val="95454336"/>
      </c:barChart>
      <c:valAx>
        <c:axId val="9545433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95456256"/>
        <c:crosses val="autoZero"/>
        <c:crossBetween val="between"/>
      </c:valAx>
      <c:catAx>
        <c:axId val="954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Name of Collection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5454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  <a:r>
              <a:rPr lang="en-GB" baseline="0"/>
              <a:t> of unique words in collections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Results!$J$27:$J$43</c:f>
              <c:numCache>
                <c:formatCode>0%</c:formatCode>
                <c:ptCount val="17"/>
                <c:pt idx="0">
                  <c:v>0.42672922876598623</c:v>
                </c:pt>
                <c:pt idx="1">
                  <c:v>0.8775265189412409</c:v>
                </c:pt>
                <c:pt idx="2">
                  <c:v>0.93660156393974747</c:v>
                </c:pt>
                <c:pt idx="3">
                  <c:v>0.713415233256675</c:v>
                </c:pt>
                <c:pt idx="4">
                  <c:v>0.21771460515715119</c:v>
                </c:pt>
                <c:pt idx="5">
                  <c:v>0.20382475799181929</c:v>
                </c:pt>
                <c:pt idx="6">
                  <c:v>0.930244535987236</c:v>
                </c:pt>
                <c:pt idx="7">
                  <c:v>0.58033020434161342</c:v>
                </c:pt>
                <c:pt idx="8">
                  <c:v>0.86457794464520488</c:v>
                </c:pt>
                <c:pt idx="9">
                  <c:v>0.75131756447014675</c:v>
                </c:pt>
                <c:pt idx="10">
                  <c:v>0.57991711870041918</c:v>
                </c:pt>
                <c:pt idx="11">
                  <c:v>0.99964280957298612</c:v>
                </c:pt>
                <c:pt idx="12">
                  <c:v>0.59241531509096224</c:v>
                </c:pt>
                <c:pt idx="13">
                  <c:v>0.52310341315558539</c:v>
                </c:pt>
                <c:pt idx="14">
                  <c:v>0.25954910353952959</c:v>
                </c:pt>
                <c:pt idx="15">
                  <c:v>0.28490946513061205</c:v>
                </c:pt>
                <c:pt idx="16">
                  <c:v>0.31465181577739459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97007488"/>
        <c:axId val="97005568"/>
      </c:barChart>
      <c:valAx>
        <c:axId val="970055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Percentage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nextTo"/>
        <c:crossAx val="97007488"/>
        <c:crosses val="autoZero"/>
        <c:crossBetween val="between"/>
      </c:valAx>
      <c:catAx>
        <c:axId val="9700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Name of collection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70055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lines removed during cleaning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Results!$F$26:$F$26</c:f>
              <c:strCache>
                <c:ptCount val="1"/>
                <c:pt idx="0">
                  <c:v>Cleaned Lines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Results!$F$27:$F$43</c:f>
              <c:numCache>
                <c:formatCode>0</c:formatCode>
                <c:ptCount val="17"/>
                <c:pt idx="0">
                  <c:v>43613624</c:v>
                </c:pt>
                <c:pt idx="1">
                  <c:v>424165</c:v>
                </c:pt>
                <c:pt idx="2">
                  <c:v>64954220</c:v>
                </c:pt>
                <c:pt idx="3">
                  <c:v>45801029</c:v>
                </c:pt>
                <c:pt idx="4">
                  <c:v>35440</c:v>
                </c:pt>
                <c:pt idx="5">
                  <c:v>274269</c:v>
                </c:pt>
                <c:pt idx="6">
                  <c:v>356143</c:v>
                </c:pt>
                <c:pt idx="7">
                  <c:v>25008597</c:v>
                </c:pt>
                <c:pt idx="8">
                  <c:v>337729</c:v>
                </c:pt>
                <c:pt idx="9">
                  <c:v>21677846</c:v>
                </c:pt>
                <c:pt idx="10">
                  <c:v>27027736</c:v>
                </c:pt>
                <c:pt idx="11">
                  <c:v>588</c:v>
                </c:pt>
                <c:pt idx="12">
                  <c:v>146661</c:v>
                </c:pt>
                <c:pt idx="13">
                  <c:v>3631642</c:v>
                </c:pt>
                <c:pt idx="14">
                  <c:v>4990393</c:v>
                </c:pt>
                <c:pt idx="15">
                  <c:v>2109240</c:v>
                </c:pt>
                <c:pt idx="16">
                  <c:v>1629737</c:v>
                </c:pt>
              </c:numCache>
            </c:numRef>
          </c:val>
        </c:ser>
        <c:ser>
          <c:idx val="1"/>
          <c:order val="1"/>
          <c:tx>
            <c:strRef>
              <c:f>Results!$G$26:$G$26</c:f>
              <c:strCache>
                <c:ptCount val="1"/>
                <c:pt idx="0">
                  <c:v>Removed HTML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Results!$G$27:$G$43</c:f>
              <c:numCache>
                <c:formatCode>0</c:formatCode>
                <c:ptCount val="17"/>
                <c:pt idx="0">
                  <c:v>263853</c:v>
                </c:pt>
                <c:pt idx="1">
                  <c:v>78361</c:v>
                </c:pt>
                <c:pt idx="2">
                  <c:v>19358671</c:v>
                </c:pt>
                <c:pt idx="3">
                  <c:v>368164</c:v>
                </c:pt>
                <c:pt idx="4">
                  <c:v>3275</c:v>
                </c:pt>
                <c:pt idx="5">
                  <c:v>195594</c:v>
                </c:pt>
                <c:pt idx="6">
                  <c:v>245359</c:v>
                </c:pt>
                <c:pt idx="7">
                  <c:v>199299</c:v>
                </c:pt>
                <c:pt idx="8">
                  <c:v>1225</c:v>
                </c:pt>
                <c:pt idx="9">
                  <c:v>2040</c:v>
                </c:pt>
                <c:pt idx="10">
                  <c:v>28970</c:v>
                </c:pt>
                <c:pt idx="11">
                  <c:v>78</c:v>
                </c:pt>
                <c:pt idx="12">
                  <c:v>209</c:v>
                </c:pt>
                <c:pt idx="13">
                  <c:v>861</c:v>
                </c:pt>
                <c:pt idx="14">
                  <c:v>201268</c:v>
                </c:pt>
                <c:pt idx="15">
                  <c:v>166103</c:v>
                </c:pt>
                <c:pt idx="16">
                  <c:v>57062</c:v>
                </c:pt>
              </c:numCache>
            </c:numRef>
          </c:val>
        </c:ser>
        <c:ser>
          <c:idx val="2"/>
          <c:order val="2"/>
          <c:tx>
            <c:strRef>
              <c:f>Results!$H$26:$H$26</c:f>
              <c:strCache>
                <c:ptCount val="1"/>
                <c:pt idx="0">
                  <c:v>Removed Email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Results!$H$27:$H$43</c:f>
              <c:numCache>
                <c:formatCode>0</c:formatCode>
                <c:ptCount val="17"/>
                <c:pt idx="0">
                  <c:v>3315</c:v>
                </c:pt>
                <c:pt idx="1">
                  <c:v>394</c:v>
                </c:pt>
                <c:pt idx="2">
                  <c:v>106622</c:v>
                </c:pt>
                <c:pt idx="3">
                  <c:v>58302</c:v>
                </c:pt>
                <c:pt idx="4">
                  <c:v>198</c:v>
                </c:pt>
                <c:pt idx="5">
                  <c:v>55943</c:v>
                </c:pt>
                <c:pt idx="6">
                  <c:v>75600</c:v>
                </c:pt>
                <c:pt idx="7">
                  <c:v>82774</c:v>
                </c:pt>
                <c:pt idx="8">
                  <c:v>24</c:v>
                </c:pt>
                <c:pt idx="9">
                  <c:v>27424</c:v>
                </c:pt>
                <c:pt idx="10">
                  <c:v>5481</c:v>
                </c:pt>
                <c:pt idx="11">
                  <c:v>2</c:v>
                </c:pt>
                <c:pt idx="12">
                  <c:v>7</c:v>
                </c:pt>
                <c:pt idx="13">
                  <c:v>26692</c:v>
                </c:pt>
                <c:pt idx="14">
                  <c:v>55959</c:v>
                </c:pt>
                <c:pt idx="15">
                  <c:v>1541</c:v>
                </c:pt>
                <c:pt idx="16">
                  <c:v>1214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30816"/>
        <c:axId val="96928896"/>
      </c:barChart>
      <c:valAx>
        <c:axId val="9692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lines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96930816"/>
        <c:crosses val="autoZero"/>
        <c:crossBetween val="between"/>
      </c:valAx>
      <c:catAx>
        <c:axId val="969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Name of collection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69288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 of </a:t>
            </a:r>
            <a:r>
              <a:rPr lang="en-GB" sz="1800" b="1" i="0" u="none" strike="noStrike" baseline="0">
                <a:effectLst/>
              </a:rPr>
              <a:t>content r</a:t>
            </a:r>
            <a:r>
              <a:rPr lang="en-GB"/>
              <a:t>emoved</a:t>
            </a:r>
            <a:endParaRPr lang="en-GB" baseline="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Results!$M$26</c:f>
              <c:strCache>
                <c:ptCount val="1"/>
                <c:pt idx="0">
                  <c:v>Unique Lines (%)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Results!$M$27:$M$43</c:f>
              <c:numCache>
                <c:formatCode>0.00%</c:formatCode>
                <c:ptCount val="17"/>
                <c:pt idx="0">
                  <c:v>0.52331101771158794</c:v>
                </c:pt>
                <c:pt idx="1">
                  <c:v>0.11415587568232992</c:v>
                </c:pt>
                <c:pt idx="2">
                  <c:v>4.4748077716834422E-2</c:v>
                </c:pt>
                <c:pt idx="3">
                  <c:v>8.7703924678457473E-2</c:v>
                </c:pt>
                <c:pt idx="4">
                  <c:v>0.78054429188211027</c:v>
                </c:pt>
                <c:pt idx="5">
                  <c:v>0.79386689093269236</c:v>
                </c:pt>
                <c:pt idx="6">
                  <c:v>6.7181967501255338E-2</c:v>
                </c:pt>
                <c:pt idx="7">
                  <c:v>0.38861426841615043</c:v>
                </c:pt>
                <c:pt idx="8">
                  <c:v>0.10006047327299358</c:v>
                </c:pt>
                <c:pt idx="9">
                  <c:v>0</c:v>
                </c:pt>
                <c:pt idx="10">
                  <c:v>1.8110510326283004E-3</c:v>
                </c:pt>
                <c:pt idx="11">
                  <c:v>1.2118330016396842E-4</c:v>
                </c:pt>
                <c:pt idx="12">
                  <c:v>0.3903962135907787</c:v>
                </c:pt>
                <c:pt idx="13">
                  <c:v>0.47376594079543255</c:v>
                </c:pt>
                <c:pt idx="14">
                  <c:v>0.72695818272053037</c:v>
                </c:pt>
                <c:pt idx="15">
                  <c:v>0.70768228666328892</c:v>
                </c:pt>
                <c:pt idx="16">
                  <c:v>0.67866920831396471</c:v>
                </c:pt>
              </c:numCache>
            </c:numRef>
          </c:val>
        </c:ser>
        <c:ser>
          <c:idx val="1"/>
          <c:order val="1"/>
          <c:tx>
            <c:strRef>
              <c:f>Results!$N$26</c:f>
              <c:strCache>
                <c:ptCount val="1"/>
                <c:pt idx="0">
                  <c:v>Cleaned Lines (%)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Results!$N$27:$N$43</c:f>
              <c:numCache>
                <c:formatCode>0.00%</c:formatCode>
                <c:ptCount val="17"/>
                <c:pt idx="0">
                  <c:v>4.965557379319304E-2</c:v>
                </c:pt>
                <c:pt idx="1">
                  <c:v>7.0151059502367987E-3</c:v>
                </c:pt>
                <c:pt idx="2">
                  <c:v>1.4349993690643699E-2</c:v>
                </c:pt>
                <c:pt idx="3">
                  <c:v>0.19704609161619985</c:v>
                </c:pt>
                <c:pt idx="4">
                  <c:v>1.585708861526363E-3</c:v>
                </c:pt>
                <c:pt idx="5">
                  <c:v>1.204073633855673E-3</c:v>
                </c:pt>
                <c:pt idx="6">
                  <c:v>1.3536110779442745E-3</c:v>
                </c:pt>
                <c:pt idx="7">
                  <c:v>3.0709157385850339E-2</c:v>
                </c:pt>
                <c:pt idx="8">
                  <c:v>3.5231288623169515E-2</c:v>
                </c:pt>
                <c:pt idx="9">
                  <c:v>0.24834489120582359</c:v>
                </c:pt>
                <c:pt idx="10">
                  <c:v>0.41773935730663614</c:v>
                </c:pt>
                <c:pt idx="11">
                  <c:v>2.0774280028108873E-4</c:v>
                </c:pt>
                <c:pt idx="12">
                  <c:v>1.7163193638263293E-2</c:v>
                </c:pt>
                <c:pt idx="13">
                  <c:v>3.107072915932956E-3</c:v>
                </c:pt>
                <c:pt idx="14">
                  <c:v>1.2831330050346817E-2</c:v>
                </c:pt>
                <c:pt idx="15">
                  <c:v>6.8627885505947667E-3</c:v>
                </c:pt>
                <c:pt idx="16">
                  <c:v>6.4483947460240642E-3</c:v>
                </c:pt>
              </c:numCache>
            </c:numRef>
          </c:val>
        </c:ser>
        <c:ser>
          <c:idx val="2"/>
          <c:order val="2"/>
          <c:tx>
            <c:strRef>
              <c:f>Results!$O$26</c:f>
              <c:strCache>
                <c:ptCount val="1"/>
                <c:pt idx="0">
                  <c:v>Removed HTML (%)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Results!$O$27:$O$43</c:f>
              <c:numCache>
                <c:formatCode>0.00%</c:formatCode>
                <c:ptCount val="17"/>
                <c:pt idx="0">
                  <c:v>3.0040549054248197E-4</c:v>
                </c:pt>
                <c:pt idx="1">
                  <c:v>1.2959832078707715E-3</c:v>
                </c:pt>
                <c:pt idx="2">
                  <c:v>4.2768092159254185E-3</c:v>
                </c:pt>
                <c:pt idx="3">
                  <c:v>1.5839224326987631E-3</c:v>
                </c:pt>
                <c:pt idx="4">
                  <c:v>1.4653489056147965E-4</c:v>
                </c:pt>
                <c:pt idx="5">
                  <c:v>8.5868099690583513E-4</c:v>
                </c:pt>
                <c:pt idx="6">
                  <c:v>9.3254861242065483E-4</c:v>
                </c:pt>
                <c:pt idx="7">
                  <c:v>2.4472801724313389E-4</c:v>
                </c:pt>
                <c:pt idx="8">
                  <c:v>1.2778982131644796E-4</c:v>
                </c:pt>
                <c:pt idx="9">
                  <c:v>2.3370568185597413E-5</c:v>
                </c:pt>
                <c:pt idx="10">
                  <c:v>4.4775889409210036E-4</c:v>
                </c:pt>
                <c:pt idx="11">
                  <c:v>2.755771840463422E-5</c:v>
                </c:pt>
                <c:pt idx="12">
                  <c:v>2.4458495921867626E-5</c:v>
                </c:pt>
                <c:pt idx="13">
                  <c:v>7.3663367166099394E-7</c:v>
                </c:pt>
                <c:pt idx="14">
                  <c:v>5.1750155480203728E-4</c:v>
                </c:pt>
                <c:pt idx="15">
                  <c:v>5.4044573714676493E-4</c:v>
                </c:pt>
                <c:pt idx="16">
                  <c:v>2.2577771812116014E-4</c:v>
                </c:pt>
              </c:numCache>
            </c:numRef>
          </c:val>
        </c:ser>
        <c:ser>
          <c:idx val="3"/>
          <c:order val="3"/>
          <c:tx>
            <c:strRef>
              <c:f>Results!$P$26</c:f>
              <c:strCache>
                <c:ptCount val="1"/>
                <c:pt idx="0">
                  <c:v>Removed Email (%)</c:v>
                </c:pt>
              </c:strCache>
            </c:strRef>
          </c:tx>
          <c:invertIfNegative val="0"/>
          <c:cat>
            <c:strRef>
              <c:f>Results!$B$27:$B$43</c:f>
              <c:strCache>
                <c:ptCount val="17"/>
                <c:pt idx="0">
                  <c:v>Collection of Wordlist v.2</c:v>
                </c:pt>
                <c:pt idx="1">
                  <c:v>HuegelCDC</c:v>
                </c:pt>
                <c:pt idx="2">
                  <c:v>Naxxatoe-Dict-Total-New</c:v>
                </c:pt>
                <c:pt idx="3">
                  <c:v>Purehates Word list</c:v>
                </c:pt>
                <c:pt idx="4">
                  <c:v>theargonlistver1</c:v>
                </c:pt>
                <c:pt idx="5">
                  <c:v>theargonlistver2</c:v>
                </c:pt>
                <c:pt idx="6">
                  <c:v>theargonlistver2-v2 (word.lst.s.u.john.s.u.200)</c:v>
                </c:pt>
                <c:pt idx="7">
                  <c:v>WordList Collection</c:v>
                </c:pt>
                <c:pt idx="8">
                  <c:v>wordlist-final</c:v>
                </c:pt>
                <c:pt idx="9">
                  <c:v>wordlists-sorted</c:v>
                </c:pt>
                <c:pt idx="10">
                  <c:v>wpalist</c:v>
                </c:pt>
                <c:pt idx="11">
                  <c:v>WPA-PSK WORDLIST (40 MB)</c:v>
                </c:pt>
                <c:pt idx="12">
                  <c:v>WPA-PSK WORDLIST 2 (107 MB)</c:v>
                </c:pt>
                <c:pt idx="13">
                  <c:v>WPA-PSK WORDLIST 3 Final (13 GB)</c:v>
                </c:pt>
                <c:pt idx="14">
                  <c:v>-=Xploitz=- Vol 1 - PASSWORD DVD</c:v>
                </c:pt>
                <c:pt idx="15">
                  <c:v>-=Xploitz=- Vol 2 - Master Password Collection</c:v>
                </c:pt>
                <c:pt idx="16">
                  <c:v>-=Xploitz Pirates=- Masters Password Collection #1! -- Optimized</c:v>
                </c:pt>
              </c:strCache>
            </c:strRef>
          </c:cat>
          <c:val>
            <c:numRef>
              <c:f>Results!$P$27:$P$43</c:f>
              <c:numCache>
                <c:formatCode>0.00%</c:formatCode>
                <c:ptCount val="17"/>
                <c:pt idx="0">
                  <c:v>3.7742386902871206E-6</c:v>
                </c:pt>
                <c:pt idx="1">
                  <c:v>6.5162183216279007E-6</c:v>
                </c:pt>
                <c:pt idx="2">
                  <c:v>2.3555436848965507E-5</c:v>
                </c:pt>
                <c:pt idx="3">
                  <c:v>2.5082801596897926E-4</c:v>
                </c:pt>
                <c:pt idx="4">
                  <c:v>8.859208650739838E-6</c:v>
                </c:pt>
                <c:pt idx="5">
                  <c:v>2.4559644472684812E-4</c:v>
                </c:pt>
                <c:pt idx="6">
                  <c:v>2.8733682114371798E-4</c:v>
                </c:pt>
                <c:pt idx="7">
                  <c:v>1.0164183914261067E-4</c:v>
                </c:pt>
                <c:pt idx="8">
                  <c:v>2.503637315587552E-6</c:v>
                </c:pt>
                <c:pt idx="9">
                  <c:v>3.1417375584403108E-4</c:v>
                </c:pt>
                <c:pt idx="10">
                  <c:v>8.471406622432869E-5</c:v>
                </c:pt>
                <c:pt idx="11">
                  <c:v>7.0660816422139028E-7</c:v>
                </c:pt>
                <c:pt idx="12">
                  <c:v>8.1918407393815015E-7</c:v>
                </c:pt>
                <c:pt idx="13">
                  <c:v>2.2836499377439316E-5</c:v>
                </c:pt>
                <c:pt idx="14">
                  <c:v>1.4388213479125944E-4</c:v>
                </c:pt>
                <c:pt idx="15">
                  <c:v>5.0139183575442034E-6</c:v>
                </c:pt>
                <c:pt idx="16">
                  <c:v>4.803444495445102E-6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83296"/>
        <c:axId val="96989568"/>
      </c:barChart>
      <c:catAx>
        <c:axId val="9698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Name of</a:t>
                </a:r>
                <a:r>
                  <a:rPr lang="en-GB" baseline="0"/>
                  <a:t> collection</a:t>
                </a:r>
                <a:endParaRPr lang="en-GB"/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6989568"/>
        <c:crosses val="autoZero"/>
        <c:auto val="1"/>
        <c:lblAlgn val="ctr"/>
        <c:lblOffset val="100"/>
        <c:noMultiLvlLbl val="0"/>
      </c:catAx>
      <c:valAx>
        <c:axId val="969895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9698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69271</xdr:colOff>
      <xdr:row>53</xdr:row>
      <xdr:rowOff>51956</xdr:rowOff>
    </xdr:from>
    <xdr:ext cx="10800000" cy="72000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25529</xdr:colOff>
      <xdr:row>137</xdr:row>
      <xdr:rowOff>1116</xdr:rowOff>
    </xdr:from>
    <xdr:ext cx="10800000" cy="7200000"/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39067</xdr:colOff>
      <xdr:row>53</xdr:row>
      <xdr:rowOff>25642</xdr:rowOff>
    </xdr:from>
    <xdr:ext cx="10800000" cy="7200000"/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</xdr:col>
      <xdr:colOff>86156</xdr:colOff>
      <xdr:row>95</xdr:row>
      <xdr:rowOff>20501</xdr:rowOff>
    </xdr:from>
    <xdr:ext cx="10800000" cy="7200000"/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11</xdr:col>
      <xdr:colOff>50133</xdr:colOff>
      <xdr:row>95</xdr:row>
      <xdr:rowOff>6360</xdr:rowOff>
    </xdr:from>
    <xdr:to>
      <xdr:col>20</xdr:col>
      <xdr:colOff>630369</xdr:colOff>
      <xdr:row>135</xdr:row>
      <xdr:rowOff>34596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zoomScale="85" zoomScaleNormal="85" workbookViewId="0">
      <selection activeCell="Q27" sqref="Q27"/>
    </sheetView>
  </sheetViews>
  <sheetFormatPr defaultRowHeight="14.25"/>
  <cols>
    <col min="1" max="1" width="1.375" style="3" customWidth="1"/>
    <col min="2" max="2" width="46.875" style="3" customWidth="1"/>
    <col min="3" max="3" width="4.625" style="3" customWidth="1"/>
    <col min="4" max="5" width="11.5" style="3" customWidth="1"/>
    <col min="6" max="7" width="11.375" style="3" customWidth="1"/>
    <col min="8" max="9" width="12" style="3" customWidth="1"/>
    <col min="10" max="10" width="7.875" style="3" customWidth="1"/>
    <col min="11" max="11" width="12.75" style="3" customWidth="1"/>
    <col min="12" max="12" width="11.625" style="3" customWidth="1"/>
    <col min="13" max="13" width="9" style="3" customWidth="1"/>
    <col min="14" max="14" width="12.625" style="3" customWidth="1"/>
    <col min="15" max="16" width="8.375" style="3" customWidth="1"/>
    <col min="17" max="17" width="34.125" style="3" customWidth="1"/>
    <col min="18" max="18" width="32.75" style="3" customWidth="1"/>
    <col min="19" max="1020" width="10.75" style="3" customWidth="1"/>
    <col min="1021" max="1024" width="9" style="3" customWidth="1"/>
  </cols>
  <sheetData>
    <row r="1" spans="1:1024 16380:16384" ht="8.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F1"/>
      <c r="AMG1"/>
      <c r="AMH1"/>
      <c r="AMI1"/>
      <c r="AMJ1"/>
      <c r="XEZ1" s="3"/>
      <c r="XFA1" s="3"/>
      <c r="XFB1" s="3"/>
      <c r="XFC1" s="3"/>
      <c r="XFD1" s="3"/>
    </row>
    <row r="2" spans="1:1024 16380:16384" ht="15.75" customHeight="1">
      <c r="B2" s="131" t="s">
        <v>122</v>
      </c>
    </row>
    <row r="3" spans="1:1024 16380:16384" ht="25.5">
      <c r="A3" s="4"/>
      <c r="B3" s="181" t="s">
        <v>1</v>
      </c>
      <c r="C3" s="181"/>
      <c r="D3" s="5" t="s">
        <v>2</v>
      </c>
      <c r="E3" s="6" t="s">
        <v>3</v>
      </c>
      <c r="F3" s="7" t="s">
        <v>4</v>
      </c>
      <c r="G3" s="7" t="s">
        <v>118</v>
      </c>
      <c r="H3" s="7" t="s">
        <v>5</v>
      </c>
      <c r="I3" s="175"/>
      <c r="J3" s="176"/>
      <c r="K3" s="9" t="s">
        <v>6</v>
      </c>
      <c r="L3" s="55" t="s">
        <v>7</v>
      </c>
      <c r="M3" s="150" t="s">
        <v>8</v>
      </c>
      <c r="N3" s="151" t="s">
        <v>9</v>
      </c>
      <c r="O3" s="151" t="s">
        <v>10</v>
      </c>
      <c r="P3" s="68"/>
      <c r="Q3" s="8" t="s">
        <v>11</v>
      </c>
      <c r="R3" s="5" t="s">
        <v>12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10"/>
      <c r="AMF3"/>
      <c r="AMG3"/>
      <c r="AMH3"/>
      <c r="AMI3"/>
      <c r="AMJ3"/>
      <c r="XEZ3" s="3"/>
      <c r="XFA3" s="3"/>
      <c r="XFB3" s="3"/>
      <c r="XFC3" s="3"/>
      <c r="XFD3" s="3"/>
    </row>
    <row r="4" spans="1:1024 16380:16384">
      <c r="A4" s="11"/>
      <c r="B4" s="177" t="s">
        <v>13</v>
      </c>
      <c r="C4" s="177"/>
      <c r="D4" s="13">
        <v>878322828</v>
      </c>
      <c r="E4" s="14">
        <v>418686815</v>
      </c>
      <c r="F4" s="15">
        <v>375073191</v>
      </c>
      <c r="G4" s="15">
        <v>374809338</v>
      </c>
      <c r="H4" s="43">
        <v>374806023</v>
      </c>
      <c r="I4" s="178"/>
      <c r="J4" s="179"/>
      <c r="K4" s="57">
        <v>687132912</v>
      </c>
      <c r="L4" s="57">
        <v>320837281</v>
      </c>
      <c r="M4" s="148" t="s">
        <v>14</v>
      </c>
      <c r="N4" s="149" t="s">
        <v>15</v>
      </c>
      <c r="O4" s="149" t="s">
        <v>16</v>
      </c>
      <c r="P4" s="161"/>
      <c r="Q4" s="17" t="s">
        <v>17</v>
      </c>
      <c r="R4" s="12" t="s">
        <v>18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F4"/>
      <c r="AMG4"/>
      <c r="AMH4"/>
      <c r="AMI4"/>
      <c r="AMJ4"/>
      <c r="XEZ4" s="3"/>
      <c r="XFA4" s="3"/>
      <c r="XFB4" s="3"/>
      <c r="XFC4" s="3"/>
      <c r="XFD4" s="3"/>
    </row>
    <row r="5" spans="1:1024 16380:16384">
      <c r="A5" s="11"/>
      <c r="B5" s="170" t="s">
        <v>19</v>
      </c>
      <c r="C5" s="170"/>
      <c r="D5" s="13">
        <v>60464518</v>
      </c>
      <c r="E5" s="14">
        <v>53562138</v>
      </c>
      <c r="F5" s="15">
        <v>53137973</v>
      </c>
      <c r="G5" s="15">
        <v>53059612</v>
      </c>
      <c r="H5" s="43">
        <v>53059218</v>
      </c>
      <c r="I5" s="178"/>
      <c r="J5" s="179"/>
      <c r="K5" s="58">
        <v>35072362</v>
      </c>
      <c r="L5" s="58">
        <v>33959573</v>
      </c>
      <c r="M5" s="148" t="s">
        <v>20</v>
      </c>
      <c r="N5" s="149" t="s">
        <v>21</v>
      </c>
      <c r="O5" s="149" t="s">
        <v>22</v>
      </c>
      <c r="P5" s="161"/>
      <c r="Q5" s="17" t="s">
        <v>23</v>
      </c>
      <c r="R5" s="16" t="s">
        <v>24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F5"/>
      <c r="AMG5"/>
      <c r="AMH5"/>
      <c r="AMI5"/>
      <c r="AMJ5"/>
      <c r="XEZ5" s="3"/>
      <c r="XFA5" s="3"/>
      <c r="XFB5" s="3"/>
      <c r="XFC5" s="3"/>
      <c r="XFD5" s="3"/>
    </row>
    <row r="6" spans="1:1024 16380:16384">
      <c r="A6" s="11"/>
      <c r="B6" s="170" t="s">
        <v>25</v>
      </c>
      <c r="C6" s="170"/>
      <c r="D6" s="13">
        <v>4526428471</v>
      </c>
      <c r="E6" s="14">
        <v>4323879498</v>
      </c>
      <c r="F6" s="15">
        <v>4258925278</v>
      </c>
      <c r="G6" s="15">
        <v>4239566607</v>
      </c>
      <c r="H6" s="43">
        <v>4239459985</v>
      </c>
      <c r="I6" s="178"/>
      <c r="J6" s="179"/>
      <c r="K6" s="56">
        <v>321407375</v>
      </c>
      <c r="L6" s="56">
        <v>114571606</v>
      </c>
      <c r="M6" s="148" t="s">
        <v>26</v>
      </c>
      <c r="N6" s="149" t="s">
        <v>27</v>
      </c>
      <c r="O6" s="149" t="s">
        <v>28</v>
      </c>
      <c r="P6" s="161"/>
      <c r="Q6" s="17" t="s">
        <v>29</v>
      </c>
      <c r="R6" s="16" t="s">
        <v>30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F6"/>
      <c r="AMG6"/>
      <c r="AMH6"/>
      <c r="AMI6"/>
      <c r="AMJ6"/>
      <c r="XEZ6" s="3"/>
      <c r="XFA6" s="3"/>
      <c r="XFB6" s="3"/>
      <c r="XFC6" s="3"/>
      <c r="XFD6" s="3"/>
    </row>
    <row r="7" spans="1:1024 16380:16384">
      <c r="A7" s="11"/>
      <c r="B7" s="180" t="s">
        <v>31</v>
      </c>
      <c r="C7" s="180"/>
      <c r="D7" s="19">
        <v>232438150</v>
      </c>
      <c r="E7" s="20">
        <v>212052412</v>
      </c>
      <c r="F7" s="21">
        <v>166251383</v>
      </c>
      <c r="G7" s="20">
        <v>165883219</v>
      </c>
      <c r="H7" s="72">
        <v>165824917</v>
      </c>
      <c r="I7" s="178"/>
      <c r="J7" s="179"/>
      <c r="K7" s="59">
        <v>159841884</v>
      </c>
      <c r="L7" s="59">
        <v>97234635</v>
      </c>
      <c r="M7" s="65" t="s">
        <v>32</v>
      </c>
      <c r="N7" s="66" t="s">
        <v>33</v>
      </c>
      <c r="O7" s="66" t="s">
        <v>34</v>
      </c>
      <c r="P7" s="161"/>
      <c r="Q7" s="22" t="s">
        <v>35</v>
      </c>
      <c r="R7" s="18" t="s">
        <v>36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F7"/>
      <c r="AMG7"/>
      <c r="AMH7"/>
      <c r="AMI7"/>
      <c r="AMJ7"/>
      <c r="XEZ7" s="3"/>
      <c r="XFA7" s="3"/>
      <c r="XFB7" s="3"/>
      <c r="XFC7" s="3"/>
      <c r="XFD7" s="3"/>
    </row>
    <row r="8" spans="1:1024 16380:16384">
      <c r="A8" s="11"/>
      <c r="B8" s="170" t="s">
        <v>37</v>
      </c>
      <c r="C8" s="170"/>
      <c r="D8" s="13">
        <v>22349626</v>
      </c>
      <c r="E8" s="14">
        <v>4904753</v>
      </c>
      <c r="F8" s="15">
        <v>4869313</v>
      </c>
      <c r="G8" s="23">
        <v>4866038</v>
      </c>
      <c r="H8" s="44">
        <v>4865840</v>
      </c>
      <c r="I8" s="178"/>
      <c r="J8" s="179"/>
      <c r="K8" s="60">
        <v>16099512</v>
      </c>
      <c r="L8" s="60">
        <v>2757483</v>
      </c>
      <c r="M8" s="148" t="s">
        <v>38</v>
      </c>
      <c r="N8" s="149" t="s">
        <v>39</v>
      </c>
      <c r="O8" s="149" t="s">
        <v>40</v>
      </c>
      <c r="P8" s="161"/>
      <c r="Q8" s="17" t="s">
        <v>23</v>
      </c>
      <c r="R8" s="16" t="s">
        <v>41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F8"/>
      <c r="AMG8"/>
      <c r="AMH8"/>
      <c r="AMI8"/>
      <c r="AMJ8"/>
      <c r="XEZ8" s="3"/>
      <c r="XFA8" s="3"/>
      <c r="XFB8" s="3"/>
      <c r="XFC8" s="3"/>
      <c r="XFD8" s="3"/>
    </row>
    <row r="9" spans="1:1024 16380:16384">
      <c r="A9" s="11"/>
      <c r="B9" s="170" t="s">
        <v>42</v>
      </c>
      <c r="C9" s="170"/>
      <c r="D9" s="13">
        <v>227784242</v>
      </c>
      <c r="E9" s="14">
        <v>46953874</v>
      </c>
      <c r="F9" s="15">
        <v>46679605</v>
      </c>
      <c r="G9" s="15">
        <v>46484011</v>
      </c>
      <c r="H9" s="43">
        <v>46428068</v>
      </c>
      <c r="I9" s="178"/>
      <c r="J9" s="179"/>
      <c r="K9" s="60">
        <v>42405478</v>
      </c>
      <c r="L9" s="60">
        <v>3389638</v>
      </c>
      <c r="M9" s="148" t="s">
        <v>43</v>
      </c>
      <c r="N9" s="149" t="s">
        <v>44</v>
      </c>
      <c r="O9" s="149" t="s">
        <v>45</v>
      </c>
      <c r="P9" s="161"/>
      <c r="Q9" s="17" t="s">
        <v>23</v>
      </c>
      <c r="R9" s="16" t="s">
        <v>46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F9"/>
      <c r="AMG9"/>
      <c r="AMH9"/>
      <c r="AMI9"/>
      <c r="AMJ9"/>
      <c r="XEZ9" s="3"/>
      <c r="XFA9" s="3"/>
      <c r="XFB9" s="3"/>
      <c r="XFC9" s="3"/>
      <c r="XFD9" s="3"/>
    </row>
    <row r="10" spans="1:1024 16380:16384">
      <c r="A10" s="11"/>
      <c r="B10" s="170" t="s">
        <v>47</v>
      </c>
      <c r="C10" s="170"/>
      <c r="D10" s="13">
        <v>263105855</v>
      </c>
      <c r="E10" s="14">
        <v>245429886</v>
      </c>
      <c r="F10" s="15">
        <v>245073743</v>
      </c>
      <c r="G10" s="15">
        <v>244828384</v>
      </c>
      <c r="H10" s="43">
        <v>244752784</v>
      </c>
      <c r="I10" s="178"/>
      <c r="J10" s="179"/>
      <c r="K10" s="60">
        <v>114833222</v>
      </c>
      <c r="L10" s="60">
        <v>114814846</v>
      </c>
      <c r="M10" s="148" t="s">
        <v>48</v>
      </c>
      <c r="N10" s="149" t="s">
        <v>49</v>
      </c>
      <c r="O10" s="149" t="s">
        <v>50</v>
      </c>
      <c r="P10" s="161"/>
      <c r="Q10" s="17" t="s">
        <v>35</v>
      </c>
      <c r="R10" s="16" t="s">
        <v>51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F10"/>
      <c r="AMG10"/>
      <c r="AMH10"/>
      <c r="AMI10"/>
      <c r="AMJ10"/>
      <c r="XEZ10" s="3"/>
      <c r="XFA10" s="3"/>
      <c r="XFB10" s="3"/>
      <c r="XFC10" s="3"/>
      <c r="XFD10" s="3"/>
    </row>
    <row r="11" spans="1:1024 16380:16384">
      <c r="A11" s="11"/>
      <c r="B11" s="170" t="s">
        <v>52</v>
      </c>
      <c r="C11" s="170"/>
      <c r="D11" s="13">
        <v>814369365</v>
      </c>
      <c r="E11" s="14">
        <v>497893810</v>
      </c>
      <c r="F11" s="15">
        <v>472885213</v>
      </c>
      <c r="G11" s="15">
        <v>472685914</v>
      </c>
      <c r="H11" s="43">
        <v>472603140</v>
      </c>
      <c r="I11" s="178"/>
      <c r="J11" s="179"/>
      <c r="K11" s="60">
        <v>611444687</v>
      </c>
      <c r="L11" s="60">
        <v>420004459</v>
      </c>
      <c r="M11" s="148" t="s">
        <v>53</v>
      </c>
      <c r="N11" s="149" t="s">
        <v>54</v>
      </c>
      <c r="O11" s="149" t="s">
        <v>55</v>
      </c>
      <c r="P11" s="161"/>
      <c r="Q11" s="17" t="s">
        <v>29</v>
      </c>
      <c r="R11" s="16" t="s">
        <v>56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F11"/>
      <c r="AMG11"/>
      <c r="AMH11"/>
      <c r="AMI11"/>
      <c r="AMJ11"/>
      <c r="XEZ11" s="3"/>
      <c r="XFA11" s="3"/>
      <c r="XFB11" s="3"/>
      <c r="XFC11" s="3"/>
      <c r="XFD11" s="3"/>
    </row>
    <row r="12" spans="1:1024 16380:16384">
      <c r="A12" s="11"/>
      <c r="B12" s="170" t="s">
        <v>57</v>
      </c>
      <c r="C12" s="170"/>
      <c r="D12" s="13">
        <v>9586053</v>
      </c>
      <c r="E12" s="14">
        <v>8626868</v>
      </c>
      <c r="F12" s="15">
        <v>8289139</v>
      </c>
      <c r="G12" s="15">
        <v>8287914</v>
      </c>
      <c r="H12" s="43">
        <v>8287890</v>
      </c>
      <c r="I12" s="178"/>
      <c r="J12" s="179"/>
      <c r="K12" s="60">
        <v>7193355</v>
      </c>
      <c r="L12" s="60">
        <v>5279774</v>
      </c>
      <c r="M12" s="148" t="s">
        <v>58</v>
      </c>
      <c r="N12" s="149" t="s">
        <v>59</v>
      </c>
      <c r="O12" s="149" t="s">
        <v>60</v>
      </c>
      <c r="P12" s="161"/>
      <c r="Q12" s="17" t="s">
        <v>23</v>
      </c>
      <c r="R12" s="16" t="s">
        <v>61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F12"/>
      <c r="AMG12"/>
      <c r="AMH12"/>
      <c r="AMI12"/>
      <c r="AMJ12"/>
      <c r="XEZ12" s="3"/>
      <c r="XFA12" s="3"/>
      <c r="XFB12" s="3"/>
      <c r="XFC12" s="3"/>
      <c r="XFD12" s="3"/>
    </row>
    <row r="13" spans="1:1024 16380:16384" s="11" customFormat="1" ht="12.75" customHeight="1">
      <c r="B13" s="170" t="s">
        <v>62</v>
      </c>
      <c r="C13" s="170"/>
      <c r="D13" s="13">
        <v>87289277</v>
      </c>
      <c r="E13" s="14">
        <v>87289277</v>
      </c>
      <c r="F13" s="15">
        <v>65611431</v>
      </c>
      <c r="G13" s="15">
        <v>65609391</v>
      </c>
      <c r="H13" s="43">
        <v>65581967</v>
      </c>
      <c r="I13" s="178"/>
      <c r="J13" s="179"/>
      <c r="K13" s="43">
        <v>70465689</v>
      </c>
      <c r="L13" s="43">
        <v>48824055</v>
      </c>
      <c r="M13" s="148" t="s">
        <v>28</v>
      </c>
      <c r="N13" s="149" t="s">
        <v>63</v>
      </c>
      <c r="O13" s="149" t="s">
        <v>64</v>
      </c>
      <c r="P13" s="161"/>
      <c r="Q13" s="17" t="s">
        <v>35</v>
      </c>
      <c r="R13" s="16" t="s">
        <v>65</v>
      </c>
      <c r="S13" s="3"/>
      <c r="T13" s="3"/>
      <c r="U13" s="3"/>
      <c r="V13" s="3"/>
    </row>
    <row r="14" spans="1:1024 16380:16384">
      <c r="A14" s="11"/>
      <c r="B14" s="170" t="s">
        <v>66</v>
      </c>
      <c r="C14" s="170"/>
      <c r="D14" s="13">
        <v>64699999</v>
      </c>
      <c r="E14" s="14">
        <v>64582824</v>
      </c>
      <c r="F14" s="15">
        <v>37555088</v>
      </c>
      <c r="G14" s="15">
        <v>37526118</v>
      </c>
      <c r="H14" s="43">
        <v>37520637</v>
      </c>
      <c r="I14" s="178"/>
      <c r="J14" s="179"/>
      <c r="K14" s="61">
        <v>64699999</v>
      </c>
      <c r="L14" s="61">
        <v>33692362</v>
      </c>
      <c r="M14" s="148" t="s">
        <v>67</v>
      </c>
      <c r="N14" s="149" t="s">
        <v>68</v>
      </c>
      <c r="O14" s="149" t="s">
        <v>69</v>
      </c>
      <c r="P14" s="161"/>
      <c r="Q14" s="17" t="s">
        <v>23</v>
      </c>
      <c r="R14" s="16" t="s">
        <v>70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F14"/>
      <c r="AMG14"/>
      <c r="AMH14"/>
      <c r="AMI14"/>
      <c r="AMJ14"/>
      <c r="XEZ14" s="3"/>
      <c r="XFA14" s="3"/>
      <c r="XFB14" s="3"/>
      <c r="XFC14" s="3"/>
      <c r="XFD14" s="3"/>
    </row>
    <row r="15" spans="1:1024 16380:16384">
      <c r="A15" s="11"/>
      <c r="B15" s="170" t="s">
        <v>71</v>
      </c>
      <c r="C15" s="170"/>
      <c r="D15" s="13">
        <v>2830423</v>
      </c>
      <c r="E15" s="14">
        <v>2830080</v>
      </c>
      <c r="F15" s="15">
        <v>2829492</v>
      </c>
      <c r="G15" s="15">
        <v>2829414</v>
      </c>
      <c r="H15" s="43">
        <v>2829412</v>
      </c>
      <c r="I15" s="178"/>
      <c r="J15" s="179"/>
      <c r="K15" s="63">
        <v>2830418</v>
      </c>
      <c r="L15" s="62">
        <v>2822213</v>
      </c>
      <c r="M15" s="148" t="s">
        <v>72</v>
      </c>
      <c r="N15" s="149" t="s">
        <v>45</v>
      </c>
      <c r="O15" s="149" t="s">
        <v>73</v>
      </c>
      <c r="P15" s="161"/>
      <c r="Q15" s="17" t="s">
        <v>23</v>
      </c>
      <c r="R15" s="16" t="s">
        <v>74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F15"/>
      <c r="AMG15"/>
      <c r="AMH15"/>
      <c r="AMI15"/>
      <c r="AMJ15"/>
      <c r="XEZ15" s="3"/>
      <c r="XFA15" s="3"/>
      <c r="XFB15" s="3"/>
      <c r="XFC15" s="3"/>
      <c r="XFD15" s="3"/>
    </row>
    <row r="16" spans="1:1024 16380:16384">
      <c r="A16" s="11"/>
      <c r="B16" s="170" t="s">
        <v>75</v>
      </c>
      <c r="C16" s="170"/>
      <c r="D16" s="13">
        <v>8545088</v>
      </c>
      <c r="E16" s="14">
        <v>5209118</v>
      </c>
      <c r="F16" s="15">
        <v>5062457</v>
      </c>
      <c r="G16" s="15">
        <v>5062248</v>
      </c>
      <c r="H16" s="43">
        <v>5062241</v>
      </c>
      <c r="I16" s="178"/>
      <c r="J16" s="179"/>
      <c r="K16" s="63">
        <v>8520120</v>
      </c>
      <c r="L16" s="63">
        <v>4877439</v>
      </c>
      <c r="M16" s="148" t="s">
        <v>76</v>
      </c>
      <c r="N16" s="149" t="s">
        <v>77</v>
      </c>
      <c r="O16" s="149" t="s">
        <v>40</v>
      </c>
      <c r="P16" s="161"/>
      <c r="Q16" s="17" t="s">
        <v>23</v>
      </c>
      <c r="R16" s="16" t="s">
        <v>78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F16"/>
      <c r="AMG16"/>
      <c r="AMH16"/>
      <c r="AMI16"/>
      <c r="AMJ16"/>
      <c r="XEZ16" s="3"/>
      <c r="XFA16" s="3"/>
      <c r="XFB16" s="3"/>
      <c r="XFC16" s="3"/>
      <c r="XFD16" s="3"/>
    </row>
    <row r="17" spans="1:1024 16380:16384">
      <c r="A17" s="11"/>
      <c r="B17" s="170" t="s">
        <v>79</v>
      </c>
      <c r="C17" s="170"/>
      <c r="D17" s="13">
        <v>1168830632</v>
      </c>
      <c r="E17" s="14">
        <v>615078488</v>
      </c>
      <c r="F17" s="15">
        <v>611446846</v>
      </c>
      <c r="G17" s="15">
        <v>611445985</v>
      </c>
      <c r="H17" s="56">
        <v>611419293</v>
      </c>
      <c r="I17" s="178"/>
      <c r="J17" s="179"/>
      <c r="K17" s="63">
        <v>1168830632</v>
      </c>
      <c r="L17" s="63">
        <v>611405917</v>
      </c>
      <c r="M17" s="148" t="s">
        <v>80</v>
      </c>
      <c r="N17" s="149" t="s">
        <v>81</v>
      </c>
      <c r="O17" s="149" t="s">
        <v>55</v>
      </c>
      <c r="P17" s="161"/>
      <c r="Q17" s="17" t="s">
        <v>29</v>
      </c>
      <c r="R17" s="16" t="s">
        <v>82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F17"/>
      <c r="AMG17"/>
      <c r="AMH17"/>
      <c r="AMI17"/>
      <c r="AMJ17"/>
      <c r="XEZ17" s="3"/>
      <c r="XFA17" s="3"/>
      <c r="XFB17" s="3"/>
      <c r="XFC17" s="3"/>
      <c r="XFD17" s="3"/>
    </row>
    <row r="18" spans="1:1024 16380:16384">
      <c r="A18" s="11"/>
      <c r="B18" s="170" t="s">
        <v>83</v>
      </c>
      <c r="C18" s="170"/>
      <c r="D18" s="13">
        <v>388922503</v>
      </c>
      <c r="E18" s="14">
        <v>106192107</v>
      </c>
      <c r="F18" s="15">
        <v>101201714</v>
      </c>
      <c r="G18" s="15">
        <v>101000446</v>
      </c>
      <c r="H18" s="43">
        <v>100944487</v>
      </c>
      <c r="I18" s="178"/>
      <c r="J18" s="179"/>
      <c r="K18" s="58">
        <v>174742392</v>
      </c>
      <c r="L18" s="58">
        <v>50051923</v>
      </c>
      <c r="M18" s="148" t="s">
        <v>84</v>
      </c>
      <c r="N18" s="149" t="s">
        <v>85</v>
      </c>
      <c r="O18" s="149" t="s">
        <v>86</v>
      </c>
      <c r="P18" s="161"/>
      <c r="Q18" s="17" t="s">
        <v>23</v>
      </c>
      <c r="R18" s="16" t="s">
        <v>87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F18"/>
      <c r="AMG18"/>
      <c r="AMH18"/>
      <c r="AMI18"/>
      <c r="AMJ18"/>
      <c r="XEZ18" s="3"/>
      <c r="XFA18" s="3"/>
      <c r="XFB18" s="3"/>
      <c r="XFC18" s="3"/>
      <c r="XFD18" s="3"/>
    </row>
    <row r="19" spans="1:1024 16380:16384">
      <c r="A19" s="11"/>
      <c r="B19" s="170" t="s">
        <v>88</v>
      </c>
      <c r="C19" s="170"/>
      <c r="D19" s="13">
        <v>307344454</v>
      </c>
      <c r="E19" s="14">
        <v>89842228</v>
      </c>
      <c r="F19" s="15">
        <v>87732988</v>
      </c>
      <c r="G19" s="3">
        <v>87566885</v>
      </c>
      <c r="H19" s="43">
        <v>87565344</v>
      </c>
      <c r="I19" s="178"/>
      <c r="J19" s="179"/>
      <c r="K19" s="58">
        <v>278117011</v>
      </c>
      <c r="L19" s="58">
        <v>79230436</v>
      </c>
      <c r="M19" s="148" t="s">
        <v>89</v>
      </c>
      <c r="N19" s="149" t="s">
        <v>28</v>
      </c>
      <c r="O19" s="149" t="s">
        <v>90</v>
      </c>
      <c r="P19" s="161"/>
      <c r="Q19" s="17" t="s">
        <v>23</v>
      </c>
      <c r="R19" s="16" t="s">
        <v>91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F19"/>
      <c r="AMG19"/>
      <c r="AMH19"/>
      <c r="AMI19"/>
      <c r="AMJ19"/>
      <c r="XEZ19" s="3"/>
      <c r="XFA19" s="3"/>
      <c r="XFB19" s="3"/>
      <c r="XFC19" s="3"/>
      <c r="XFD19" s="3"/>
    </row>
    <row r="20" spans="1:1024 16380:16384">
      <c r="A20" s="11"/>
      <c r="B20" s="170" t="s">
        <v>92</v>
      </c>
      <c r="C20" s="170"/>
      <c r="D20" s="13">
        <v>252735303</v>
      </c>
      <c r="E20" s="14">
        <v>81211635</v>
      </c>
      <c r="F20" s="15">
        <v>79581898</v>
      </c>
      <c r="G20" s="15">
        <v>79524836</v>
      </c>
      <c r="H20" s="43">
        <v>79523622</v>
      </c>
      <c r="I20" s="178"/>
      <c r="J20" s="179"/>
      <c r="K20" s="60">
        <v>252735303</v>
      </c>
      <c r="L20" s="60">
        <v>78824584</v>
      </c>
      <c r="M20" s="148" t="s">
        <v>93</v>
      </c>
      <c r="N20" s="149" t="s">
        <v>94</v>
      </c>
      <c r="O20" s="149" t="s">
        <v>95</v>
      </c>
      <c r="P20" s="162"/>
      <c r="Q20" s="17" t="s">
        <v>23</v>
      </c>
      <c r="R20" s="16" t="s">
        <v>96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F20"/>
      <c r="AMG20"/>
      <c r="AMH20"/>
      <c r="AMI20"/>
      <c r="AMJ20"/>
      <c r="XEZ20" s="3"/>
      <c r="XFA20" s="3"/>
      <c r="XFB20" s="3"/>
      <c r="XFC20" s="3"/>
      <c r="XFD20" s="3"/>
    </row>
    <row r="21" spans="1:1024 16380:16384">
      <c r="A21" s="11"/>
      <c r="B21" s="171" t="s">
        <v>97</v>
      </c>
      <c r="C21" s="172"/>
      <c r="D21" s="114">
        <f>SUM(D4:D20)</f>
        <v>9316046787</v>
      </c>
      <c r="E21" s="49">
        <f t="shared" ref="E21:H21" si="0">SUM(E4:E20)</f>
        <v>6864225811</v>
      </c>
      <c r="F21" s="49">
        <f t="shared" si="0"/>
        <v>6622206752</v>
      </c>
      <c r="G21" s="49">
        <f t="shared" si="0"/>
        <v>6601036360</v>
      </c>
      <c r="H21" s="49">
        <f t="shared" si="0"/>
        <v>6600534868</v>
      </c>
      <c r="I21" s="165"/>
      <c r="J21" s="166"/>
      <c r="K21" s="48">
        <f t="shared" ref="K21:L21" si="1">SUM(K4:K20)</f>
        <v>4016372351</v>
      </c>
      <c r="L21" s="50">
        <f t="shared" si="1"/>
        <v>2022578224</v>
      </c>
      <c r="M21" s="182" t="s">
        <v>98</v>
      </c>
      <c r="N21" s="69" t="s">
        <v>99</v>
      </c>
      <c r="O21" s="70" t="s">
        <v>100</v>
      </c>
      <c r="P21" s="169"/>
      <c r="Q21" s="77" t="s">
        <v>101</v>
      </c>
      <c r="R21" s="112" t="s">
        <v>101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F21"/>
      <c r="AMG21"/>
      <c r="AMH21"/>
      <c r="AMI21"/>
      <c r="AMJ21"/>
      <c r="XEZ21" s="3"/>
      <c r="XFA21" s="3"/>
      <c r="XFB21" s="3"/>
      <c r="XFC21" s="3"/>
      <c r="XFD21" s="3"/>
    </row>
    <row r="22" spans="1:1024 16380:16384">
      <c r="A22" s="2"/>
      <c r="B22" s="173" t="s">
        <v>102</v>
      </c>
      <c r="C22" s="174"/>
      <c r="D22" s="115">
        <f>H21</f>
        <v>6600534868</v>
      </c>
      <c r="E22" s="46">
        <v>5341231112</v>
      </c>
      <c r="F22" s="113">
        <f>E22</f>
        <v>5341231112</v>
      </c>
      <c r="G22" s="113">
        <f t="shared" ref="G22:H23" si="2">F22</f>
        <v>5341231112</v>
      </c>
      <c r="H22" s="113">
        <f t="shared" si="2"/>
        <v>5341231112</v>
      </c>
      <c r="I22" s="165"/>
      <c r="J22" s="166"/>
      <c r="K22" s="73">
        <f>L21</f>
        <v>2022578224</v>
      </c>
      <c r="L22" s="40">
        <v>1128314542</v>
      </c>
      <c r="M22" s="74" t="str">
        <f>N21</f>
        <v>48.5GB</v>
      </c>
      <c r="N22" s="152" t="s">
        <v>110</v>
      </c>
      <c r="O22" s="153" t="s">
        <v>112</v>
      </c>
      <c r="P22" s="161"/>
      <c r="Q22" s="78" t="s">
        <v>113</v>
      </c>
      <c r="R22" s="117" t="s">
        <v>111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11"/>
      <c r="AMF22"/>
      <c r="AMG22"/>
      <c r="AMH22"/>
      <c r="AMI22"/>
      <c r="AMJ22"/>
      <c r="XEZ22" s="3"/>
      <c r="XFA22" s="3"/>
      <c r="XFB22" s="3"/>
      <c r="XFC22" s="3"/>
      <c r="XFD22" s="3"/>
    </row>
    <row r="23" spans="1:1024 16380:16384">
      <c r="A23" s="2"/>
      <c r="B23" s="163" t="s">
        <v>109</v>
      </c>
      <c r="C23" s="164"/>
      <c r="D23" s="116">
        <v>6925890959</v>
      </c>
      <c r="E23" s="71">
        <v>5343814622</v>
      </c>
      <c r="F23" s="121">
        <f>E23</f>
        <v>5343814622</v>
      </c>
      <c r="G23" s="121">
        <f t="shared" si="2"/>
        <v>5343814622</v>
      </c>
      <c r="H23" s="121">
        <f t="shared" si="2"/>
        <v>5343814622</v>
      </c>
      <c r="I23" s="167"/>
      <c r="J23" s="168"/>
      <c r="K23" s="125">
        <v>2331842132</v>
      </c>
      <c r="L23" s="41">
        <v>1130701596</v>
      </c>
      <c r="M23" s="75" t="s">
        <v>114</v>
      </c>
      <c r="N23" s="75" t="s">
        <v>110</v>
      </c>
      <c r="O23" s="76" t="s">
        <v>112</v>
      </c>
      <c r="P23" s="162"/>
      <c r="Q23" s="124" t="s">
        <v>113</v>
      </c>
      <c r="R23" s="118" t="s">
        <v>115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11"/>
      <c r="AMF23"/>
      <c r="AMG23"/>
      <c r="AMH23"/>
      <c r="AMI23"/>
      <c r="AMJ23"/>
      <c r="XEZ23" s="3"/>
      <c r="XFA23" s="3"/>
      <c r="XFB23" s="3"/>
      <c r="XFC23" s="3"/>
      <c r="XFD23" s="3"/>
    </row>
    <row r="24" spans="1:1024 16380:16384" ht="8.85" customHeight="1">
      <c r="D24" s="11"/>
      <c r="E24" s="11"/>
    </row>
    <row r="25" spans="1:1024 16380:16384">
      <c r="B25" s="130" t="s">
        <v>121</v>
      </c>
      <c r="C25" s="56"/>
      <c r="D25" s="43"/>
      <c r="E25" s="43"/>
      <c r="F25" s="126"/>
      <c r="G25" s="126"/>
      <c r="H25" s="126"/>
      <c r="I25" s="127"/>
      <c r="J25" s="127"/>
      <c r="K25" s="126"/>
      <c r="L25" s="58"/>
      <c r="M25" s="64"/>
      <c r="N25" s="64"/>
      <c r="O25" s="64"/>
      <c r="P25" s="128"/>
      <c r="Q25" s="129"/>
      <c r="R25" s="5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11"/>
      <c r="AMF25"/>
      <c r="AMG25"/>
      <c r="AMH25"/>
      <c r="AMI25"/>
      <c r="AMJ25"/>
      <c r="XEZ25" s="3"/>
      <c r="XFA25" s="3"/>
      <c r="XFB25" s="3"/>
      <c r="XFC25" s="3"/>
      <c r="XFD25" s="3"/>
    </row>
    <row r="26" spans="1:1024 16380:16384" ht="24.2" customHeight="1">
      <c r="A26" s="24"/>
      <c r="B26" s="25" t="s">
        <v>1</v>
      </c>
      <c r="C26" s="5" t="s">
        <v>103</v>
      </c>
      <c r="D26" s="26" t="s">
        <v>2</v>
      </c>
      <c r="E26" s="27" t="str">
        <f>E3</f>
        <v>Unique Lines</v>
      </c>
      <c r="F26" s="28" t="str">
        <f>F3</f>
        <v>Cleaned Lines</v>
      </c>
      <c r="G26" s="28" t="str">
        <f>G3</f>
        <v>Removed HTML</v>
      </c>
      <c r="H26" s="28" t="str">
        <f>H3</f>
        <v>Removed Email</v>
      </c>
      <c r="I26" s="26" t="s">
        <v>104</v>
      </c>
      <c r="J26" s="30" t="s">
        <v>105</v>
      </c>
      <c r="K26" s="39" t="s">
        <v>106</v>
      </c>
      <c r="L26" s="51" t="s">
        <v>107</v>
      </c>
      <c r="M26" s="52" t="s">
        <v>108</v>
      </c>
      <c r="N26" s="53" t="s">
        <v>116</v>
      </c>
      <c r="O26" s="53" t="s">
        <v>119</v>
      </c>
      <c r="P26" s="54" t="s">
        <v>117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</row>
    <row r="27" spans="1:1024 16380:16384">
      <c r="B27" s="29" t="s">
        <v>13</v>
      </c>
      <c r="C27" s="13">
        <v>34</v>
      </c>
      <c r="D27" s="90">
        <f t="shared" ref="D27:D43" si="3">D4</f>
        <v>878322828</v>
      </c>
      <c r="E27" s="91">
        <f t="shared" ref="E27:H43" si="4">D4-E4</f>
        <v>459636013</v>
      </c>
      <c r="F27" s="92">
        <f t="shared" si="4"/>
        <v>43613624</v>
      </c>
      <c r="G27" s="92">
        <f t="shared" si="4"/>
        <v>263853</v>
      </c>
      <c r="H27" s="92">
        <f t="shared" si="4"/>
        <v>3315</v>
      </c>
      <c r="I27" s="90">
        <f t="shared" ref="I27:I43" si="5">H4</f>
        <v>374806023</v>
      </c>
      <c r="J27" s="31">
        <f>I27/D27</f>
        <v>0.42672922876598623</v>
      </c>
      <c r="K27" s="33">
        <f t="shared" ref="K27:K46" si="6">K4/D4</f>
        <v>0.78232386782505436</v>
      </c>
      <c r="L27" s="36">
        <f t="shared" ref="L27:L46" si="7">L4/E4</f>
        <v>0.76629420728235731</v>
      </c>
      <c r="M27" s="93">
        <f t="shared" ref="M27:M42" si="8">E27/$D27</f>
        <v>0.52331101771158794</v>
      </c>
      <c r="N27" s="94">
        <f t="shared" ref="N27:N46" si="9">F27/$D27</f>
        <v>4.965557379319304E-2</v>
      </c>
      <c r="O27" s="94">
        <f t="shared" ref="O27:O46" si="10">G27/$D27</f>
        <v>3.0040549054248197E-4</v>
      </c>
      <c r="P27" s="95">
        <f t="shared" ref="P27:P46" si="11">H27/$D27</f>
        <v>3.7742386902871206E-6</v>
      </c>
    </row>
    <row r="28" spans="1:1024 16380:16384">
      <c r="B28" s="29" t="s">
        <v>19</v>
      </c>
      <c r="C28" s="13">
        <v>1</v>
      </c>
      <c r="D28" s="90">
        <f t="shared" si="3"/>
        <v>60464518</v>
      </c>
      <c r="E28" s="91">
        <f t="shared" si="4"/>
        <v>6902380</v>
      </c>
      <c r="F28" s="92">
        <f t="shared" si="4"/>
        <v>424165</v>
      </c>
      <c r="G28" s="92">
        <f t="shared" si="4"/>
        <v>78361</v>
      </c>
      <c r="H28" s="92">
        <f t="shared" si="4"/>
        <v>394</v>
      </c>
      <c r="I28" s="90">
        <f t="shared" si="5"/>
        <v>53059218</v>
      </c>
      <c r="J28" s="31">
        <f t="shared" ref="J28:J46" si="12">I28/D28</f>
        <v>0.8775265189412409</v>
      </c>
      <c r="K28" s="33">
        <f t="shared" si="6"/>
        <v>0.58004864935828981</v>
      </c>
      <c r="L28" s="36">
        <f t="shared" si="7"/>
        <v>0.63402198396187992</v>
      </c>
      <c r="M28" s="93">
        <f t="shared" si="8"/>
        <v>0.11415587568232992</v>
      </c>
      <c r="N28" s="94">
        <f t="shared" si="9"/>
        <v>7.0151059502367987E-3</v>
      </c>
      <c r="O28" s="94">
        <f t="shared" si="10"/>
        <v>1.2959832078707715E-3</v>
      </c>
      <c r="P28" s="95">
        <f t="shared" si="11"/>
        <v>6.5162183216279007E-6</v>
      </c>
    </row>
    <row r="29" spans="1:1024 16380:16384">
      <c r="B29" s="29" t="s">
        <v>25</v>
      </c>
      <c r="C29" s="13">
        <v>1</v>
      </c>
      <c r="D29" s="90">
        <f t="shared" si="3"/>
        <v>4526428471</v>
      </c>
      <c r="E29" s="91">
        <f t="shared" si="4"/>
        <v>202548973</v>
      </c>
      <c r="F29" s="92">
        <f t="shared" si="4"/>
        <v>64954220</v>
      </c>
      <c r="G29" s="92">
        <f t="shared" si="4"/>
        <v>19358671</v>
      </c>
      <c r="H29" s="92">
        <f t="shared" si="4"/>
        <v>106622</v>
      </c>
      <c r="I29" s="90">
        <f t="shared" si="5"/>
        <v>4239459985</v>
      </c>
      <c r="J29" s="31">
        <f t="shared" si="12"/>
        <v>0.93660156393974747</v>
      </c>
      <c r="K29" s="33">
        <f t="shared" si="6"/>
        <v>7.1006838406747902E-2</v>
      </c>
      <c r="L29" s="36">
        <f t="shared" si="7"/>
        <v>2.6497409572351593E-2</v>
      </c>
      <c r="M29" s="93">
        <f t="shared" si="8"/>
        <v>4.4748077716834422E-2</v>
      </c>
      <c r="N29" s="94">
        <f t="shared" si="9"/>
        <v>1.4349993690643699E-2</v>
      </c>
      <c r="O29" s="94">
        <f t="shared" si="10"/>
        <v>4.2768092159254185E-3</v>
      </c>
      <c r="P29" s="95">
        <f t="shared" si="11"/>
        <v>2.3555436848965507E-5</v>
      </c>
    </row>
    <row r="30" spans="1:1024 16380:16384">
      <c r="B30" s="18" t="s">
        <v>31</v>
      </c>
      <c r="C30" s="19">
        <v>1</v>
      </c>
      <c r="D30" s="96">
        <f t="shared" si="3"/>
        <v>232438150</v>
      </c>
      <c r="E30" s="97">
        <f t="shared" si="4"/>
        <v>20385738</v>
      </c>
      <c r="F30" s="98">
        <f t="shared" si="4"/>
        <v>45801029</v>
      </c>
      <c r="G30" s="98">
        <f t="shared" si="4"/>
        <v>368164</v>
      </c>
      <c r="H30" s="98">
        <f t="shared" si="4"/>
        <v>58302</v>
      </c>
      <c r="I30" s="96">
        <f t="shared" si="5"/>
        <v>165824917</v>
      </c>
      <c r="J30" s="32">
        <f t="shared" si="12"/>
        <v>0.713415233256675</v>
      </c>
      <c r="K30" s="34">
        <f t="shared" si="6"/>
        <v>0.68767491050845142</v>
      </c>
      <c r="L30" s="37">
        <f t="shared" si="7"/>
        <v>0.45854057533662951</v>
      </c>
      <c r="M30" s="99">
        <f t="shared" si="8"/>
        <v>8.7703924678457473E-2</v>
      </c>
      <c r="N30" s="100">
        <f t="shared" si="9"/>
        <v>0.19704609161619985</v>
      </c>
      <c r="O30" s="100">
        <f t="shared" si="10"/>
        <v>1.5839224326987631E-3</v>
      </c>
      <c r="P30" s="101">
        <f t="shared" si="11"/>
        <v>2.5082801596897926E-4</v>
      </c>
    </row>
    <row r="31" spans="1:1024 16380:16384">
      <c r="B31" s="29" t="s">
        <v>37</v>
      </c>
      <c r="C31" s="13">
        <v>1</v>
      </c>
      <c r="D31" s="90">
        <f t="shared" si="3"/>
        <v>22349626</v>
      </c>
      <c r="E31" s="91">
        <f t="shared" si="4"/>
        <v>17444873</v>
      </c>
      <c r="F31" s="92">
        <f t="shared" si="4"/>
        <v>35440</v>
      </c>
      <c r="G31" s="92">
        <f t="shared" si="4"/>
        <v>3275</v>
      </c>
      <c r="H31" s="92">
        <f t="shared" si="4"/>
        <v>198</v>
      </c>
      <c r="I31" s="90">
        <f t="shared" si="5"/>
        <v>4865840</v>
      </c>
      <c r="J31" s="31">
        <f t="shared" si="12"/>
        <v>0.21771460515715119</v>
      </c>
      <c r="K31" s="33">
        <f t="shared" si="6"/>
        <v>0.72034816153075676</v>
      </c>
      <c r="L31" s="36">
        <f t="shared" si="7"/>
        <v>0.56220629254928844</v>
      </c>
      <c r="M31" s="93">
        <f t="shared" si="8"/>
        <v>0.78054429188211027</v>
      </c>
      <c r="N31" s="94">
        <f t="shared" si="9"/>
        <v>1.585708861526363E-3</v>
      </c>
      <c r="O31" s="94">
        <f t="shared" si="10"/>
        <v>1.4653489056147965E-4</v>
      </c>
      <c r="P31" s="95">
        <f t="shared" si="11"/>
        <v>8.859208650739838E-6</v>
      </c>
    </row>
    <row r="32" spans="1:1024 16380:16384">
      <c r="B32" s="29" t="s">
        <v>42</v>
      </c>
      <c r="C32" s="13">
        <v>1</v>
      </c>
      <c r="D32" s="90">
        <f t="shared" si="3"/>
        <v>227784242</v>
      </c>
      <c r="E32" s="91">
        <f t="shared" si="4"/>
        <v>180830368</v>
      </c>
      <c r="F32" s="92">
        <f t="shared" si="4"/>
        <v>274269</v>
      </c>
      <c r="G32" s="92">
        <f t="shared" si="4"/>
        <v>195594</v>
      </c>
      <c r="H32" s="92">
        <f t="shared" si="4"/>
        <v>55943</v>
      </c>
      <c r="I32" s="90">
        <f t="shared" si="5"/>
        <v>46428068</v>
      </c>
      <c r="J32" s="31">
        <f t="shared" si="12"/>
        <v>0.20382475799181929</v>
      </c>
      <c r="K32" s="33">
        <f t="shared" si="6"/>
        <v>0.18616510794456098</v>
      </c>
      <c r="L32" s="36">
        <f t="shared" si="7"/>
        <v>7.2190805810826167E-2</v>
      </c>
      <c r="M32" s="93">
        <f t="shared" si="8"/>
        <v>0.79386689093269236</v>
      </c>
      <c r="N32" s="94">
        <f t="shared" si="9"/>
        <v>1.204073633855673E-3</v>
      </c>
      <c r="O32" s="94">
        <f t="shared" si="10"/>
        <v>8.5868099690583513E-4</v>
      </c>
      <c r="P32" s="95">
        <f t="shared" si="11"/>
        <v>2.4559644472684812E-4</v>
      </c>
    </row>
    <row r="33" spans="1:1024">
      <c r="B33" s="29" t="s">
        <v>47</v>
      </c>
      <c r="C33" s="13">
        <v>1</v>
      </c>
      <c r="D33" s="90">
        <f t="shared" si="3"/>
        <v>263105855</v>
      </c>
      <c r="E33" s="91">
        <f t="shared" si="4"/>
        <v>17675969</v>
      </c>
      <c r="F33" s="92">
        <f t="shared" si="4"/>
        <v>356143</v>
      </c>
      <c r="G33" s="92">
        <f t="shared" si="4"/>
        <v>245359</v>
      </c>
      <c r="H33" s="92">
        <f t="shared" si="4"/>
        <v>75600</v>
      </c>
      <c r="I33" s="90">
        <f t="shared" si="5"/>
        <v>244752784</v>
      </c>
      <c r="J33" s="31">
        <f t="shared" si="12"/>
        <v>0.930244535987236</v>
      </c>
      <c r="K33" s="33">
        <f t="shared" si="6"/>
        <v>0.43645255252871512</v>
      </c>
      <c r="L33" s="36">
        <f t="shared" si="7"/>
        <v>0.46781118579829351</v>
      </c>
      <c r="M33" s="93">
        <f t="shared" si="8"/>
        <v>6.7181967501255338E-2</v>
      </c>
      <c r="N33" s="94">
        <f t="shared" si="9"/>
        <v>1.3536110779442745E-3</v>
      </c>
      <c r="O33" s="94">
        <f t="shared" si="10"/>
        <v>9.3254861242065483E-4</v>
      </c>
      <c r="P33" s="95">
        <f t="shared" si="11"/>
        <v>2.8733682114371798E-4</v>
      </c>
      <c r="AMG33"/>
      <c r="AMH33"/>
      <c r="AMI33"/>
      <c r="AMJ33"/>
    </row>
    <row r="34" spans="1:1024">
      <c r="B34" s="29" t="s">
        <v>52</v>
      </c>
      <c r="C34" s="13">
        <v>74</v>
      </c>
      <c r="D34" s="90">
        <f t="shared" si="3"/>
        <v>814369365</v>
      </c>
      <c r="E34" s="91">
        <f t="shared" si="4"/>
        <v>316475555</v>
      </c>
      <c r="F34" s="92">
        <f t="shared" si="4"/>
        <v>25008597</v>
      </c>
      <c r="G34" s="92">
        <f t="shared" si="4"/>
        <v>199299</v>
      </c>
      <c r="H34" s="92">
        <f t="shared" si="4"/>
        <v>82774</v>
      </c>
      <c r="I34" s="90">
        <f t="shared" si="5"/>
        <v>472603140</v>
      </c>
      <c r="J34" s="31">
        <f t="shared" si="12"/>
        <v>0.58033020434161342</v>
      </c>
      <c r="K34" s="33">
        <f t="shared" si="6"/>
        <v>0.75081985310191524</v>
      </c>
      <c r="L34" s="36">
        <f t="shared" si="7"/>
        <v>0.84356232305840473</v>
      </c>
      <c r="M34" s="93">
        <f t="shared" si="8"/>
        <v>0.38861426841615043</v>
      </c>
      <c r="N34" s="94">
        <f t="shared" si="9"/>
        <v>3.0709157385850339E-2</v>
      </c>
      <c r="O34" s="94">
        <f t="shared" si="10"/>
        <v>2.4472801724313389E-4</v>
      </c>
      <c r="P34" s="95">
        <f t="shared" si="11"/>
        <v>1.0164183914261067E-4</v>
      </c>
      <c r="AMG34"/>
      <c r="AMH34"/>
      <c r="AMI34"/>
      <c r="AMJ34"/>
    </row>
    <row r="35" spans="1:1024">
      <c r="B35" s="29" t="s">
        <v>57</v>
      </c>
      <c r="C35" s="13">
        <v>1</v>
      </c>
      <c r="D35" s="90">
        <f t="shared" si="3"/>
        <v>9586053</v>
      </c>
      <c r="E35" s="91">
        <f t="shared" si="4"/>
        <v>959185</v>
      </c>
      <c r="F35" s="92">
        <f t="shared" si="4"/>
        <v>337729</v>
      </c>
      <c r="G35" s="92">
        <f t="shared" si="4"/>
        <v>1225</v>
      </c>
      <c r="H35" s="92">
        <f t="shared" si="4"/>
        <v>24</v>
      </c>
      <c r="I35" s="90">
        <f t="shared" si="5"/>
        <v>8287890</v>
      </c>
      <c r="J35" s="31">
        <f t="shared" si="12"/>
        <v>0.86457794464520488</v>
      </c>
      <c r="K35" s="33">
        <f t="shared" si="6"/>
        <v>0.7503980000945123</v>
      </c>
      <c r="L35" s="36">
        <f t="shared" si="7"/>
        <v>0.61201516007895329</v>
      </c>
      <c r="M35" s="93">
        <f t="shared" si="8"/>
        <v>0.10006047327299358</v>
      </c>
      <c r="N35" s="94">
        <f t="shared" si="9"/>
        <v>3.5231288623169515E-2</v>
      </c>
      <c r="O35" s="94">
        <f t="shared" si="10"/>
        <v>1.2778982131644796E-4</v>
      </c>
      <c r="P35" s="95">
        <f t="shared" si="11"/>
        <v>2.503637315587552E-6</v>
      </c>
      <c r="AMG35"/>
      <c r="AMH35"/>
      <c r="AMI35"/>
      <c r="AMJ35"/>
    </row>
    <row r="36" spans="1:1024" s="11" customFormat="1" ht="12.75">
      <c r="B36" s="29" t="s">
        <v>62</v>
      </c>
      <c r="C36" s="13">
        <v>1</v>
      </c>
      <c r="D36" s="90">
        <f t="shared" si="3"/>
        <v>87289277</v>
      </c>
      <c r="E36" s="91">
        <f t="shared" si="4"/>
        <v>0</v>
      </c>
      <c r="F36" s="92">
        <f t="shared" si="4"/>
        <v>21677846</v>
      </c>
      <c r="G36" s="92">
        <f t="shared" si="4"/>
        <v>2040</v>
      </c>
      <c r="H36" s="92">
        <f t="shared" si="4"/>
        <v>27424</v>
      </c>
      <c r="I36" s="90">
        <f t="shared" si="5"/>
        <v>65581967</v>
      </c>
      <c r="J36" s="31">
        <f t="shared" si="12"/>
        <v>0.75131756447014675</v>
      </c>
      <c r="K36" s="33">
        <f t="shared" si="6"/>
        <v>0.80726626937235368</v>
      </c>
      <c r="L36" s="36">
        <f t="shared" si="7"/>
        <v>0.55933622866414623</v>
      </c>
      <c r="M36" s="93">
        <f t="shared" si="8"/>
        <v>0</v>
      </c>
      <c r="N36" s="94">
        <f t="shared" si="9"/>
        <v>0.24834489120582359</v>
      </c>
      <c r="O36" s="94">
        <f t="shared" si="10"/>
        <v>2.3370568185597413E-5</v>
      </c>
      <c r="P36" s="95">
        <f t="shared" si="11"/>
        <v>3.1417375584403108E-4</v>
      </c>
    </row>
    <row r="37" spans="1:1024">
      <c r="B37" s="29" t="s">
        <v>66</v>
      </c>
      <c r="C37" s="13">
        <v>1</v>
      </c>
      <c r="D37" s="90">
        <f t="shared" si="3"/>
        <v>64699999</v>
      </c>
      <c r="E37" s="91">
        <f t="shared" si="4"/>
        <v>117175</v>
      </c>
      <c r="F37" s="92">
        <f t="shared" si="4"/>
        <v>27027736</v>
      </c>
      <c r="G37" s="92">
        <f t="shared" si="4"/>
        <v>28970</v>
      </c>
      <c r="H37" s="92">
        <f t="shared" si="4"/>
        <v>5481</v>
      </c>
      <c r="I37" s="90">
        <f t="shared" si="5"/>
        <v>37520637</v>
      </c>
      <c r="J37" s="31">
        <f t="shared" si="12"/>
        <v>0.57991711870041918</v>
      </c>
      <c r="K37" s="122">
        <f t="shared" si="6"/>
        <v>1</v>
      </c>
      <c r="L37" s="123">
        <f t="shared" si="7"/>
        <v>0.5216923001075332</v>
      </c>
      <c r="M37" s="93">
        <f t="shared" si="8"/>
        <v>1.8110510326283004E-3</v>
      </c>
      <c r="N37" s="94">
        <f t="shared" si="9"/>
        <v>0.41773935730663614</v>
      </c>
      <c r="O37" s="94">
        <f t="shared" si="10"/>
        <v>4.4775889409210036E-4</v>
      </c>
      <c r="P37" s="95">
        <f t="shared" si="11"/>
        <v>8.471406622432869E-5</v>
      </c>
      <c r="AMG37"/>
      <c r="AMH37"/>
      <c r="AMI37"/>
      <c r="AMJ37"/>
    </row>
    <row r="38" spans="1:1024">
      <c r="B38" s="29" t="s">
        <v>71</v>
      </c>
      <c r="C38" s="13">
        <v>1</v>
      </c>
      <c r="D38" s="90">
        <f t="shared" si="3"/>
        <v>2830423</v>
      </c>
      <c r="E38" s="91">
        <f t="shared" si="4"/>
        <v>343</v>
      </c>
      <c r="F38" s="92">
        <f t="shared" si="4"/>
        <v>588</v>
      </c>
      <c r="G38" s="92">
        <f t="shared" si="4"/>
        <v>78</v>
      </c>
      <c r="H38" s="92">
        <f t="shared" si="4"/>
        <v>2</v>
      </c>
      <c r="I38" s="90">
        <f t="shared" si="5"/>
        <v>2829412</v>
      </c>
      <c r="J38" s="31">
        <f t="shared" si="12"/>
        <v>0.99964280957298612</v>
      </c>
      <c r="K38" s="122">
        <f t="shared" si="6"/>
        <v>0.99999823347958949</v>
      </c>
      <c r="L38" s="123">
        <f t="shared" si="7"/>
        <v>0.99722021992311172</v>
      </c>
      <c r="M38" s="93">
        <f t="shared" si="8"/>
        <v>1.2118330016396842E-4</v>
      </c>
      <c r="N38" s="94">
        <f t="shared" si="9"/>
        <v>2.0774280028108873E-4</v>
      </c>
      <c r="O38" s="94">
        <f t="shared" si="10"/>
        <v>2.755771840463422E-5</v>
      </c>
      <c r="P38" s="95">
        <f t="shared" si="11"/>
        <v>7.0660816422139028E-7</v>
      </c>
      <c r="AMG38"/>
      <c r="AMH38"/>
      <c r="AMI38"/>
      <c r="AMJ38"/>
    </row>
    <row r="39" spans="1:1024">
      <c r="B39" s="29" t="s">
        <v>75</v>
      </c>
      <c r="C39" s="13">
        <v>3</v>
      </c>
      <c r="D39" s="90">
        <f t="shared" si="3"/>
        <v>8545088</v>
      </c>
      <c r="E39" s="91">
        <f t="shared" si="4"/>
        <v>3335970</v>
      </c>
      <c r="F39" s="92">
        <f t="shared" si="4"/>
        <v>146661</v>
      </c>
      <c r="G39" s="92">
        <f t="shared" si="4"/>
        <v>209</v>
      </c>
      <c r="H39" s="92">
        <f t="shared" si="4"/>
        <v>7</v>
      </c>
      <c r="I39" s="90">
        <f t="shared" si="5"/>
        <v>5062241</v>
      </c>
      <c r="J39" s="31">
        <f t="shared" si="12"/>
        <v>0.59241531509096224</v>
      </c>
      <c r="K39" s="122">
        <f t="shared" si="6"/>
        <v>0.99707808743455895</v>
      </c>
      <c r="L39" s="123">
        <f t="shared" si="7"/>
        <v>0.93632722468563778</v>
      </c>
      <c r="M39" s="93">
        <f t="shared" si="8"/>
        <v>0.3903962135907787</v>
      </c>
      <c r="N39" s="94">
        <f t="shared" si="9"/>
        <v>1.7163193638263293E-2</v>
      </c>
      <c r="O39" s="94">
        <f t="shared" si="10"/>
        <v>2.4458495921867626E-5</v>
      </c>
      <c r="P39" s="95">
        <f t="shared" si="11"/>
        <v>8.1918407393815015E-7</v>
      </c>
      <c r="AMG39"/>
      <c r="AMH39"/>
      <c r="AMI39"/>
      <c r="AMJ39"/>
    </row>
    <row r="40" spans="1:1024">
      <c r="B40" s="29" t="s">
        <v>79</v>
      </c>
      <c r="C40" s="13">
        <v>2</v>
      </c>
      <c r="D40" s="90">
        <f t="shared" si="3"/>
        <v>1168830632</v>
      </c>
      <c r="E40" s="91">
        <f t="shared" si="4"/>
        <v>553752144</v>
      </c>
      <c r="F40" s="92">
        <f t="shared" si="4"/>
        <v>3631642</v>
      </c>
      <c r="G40" s="92">
        <f t="shared" si="4"/>
        <v>861</v>
      </c>
      <c r="H40" s="92">
        <f t="shared" si="4"/>
        <v>26692</v>
      </c>
      <c r="I40" s="90">
        <f t="shared" si="5"/>
        <v>611419293</v>
      </c>
      <c r="J40" s="31">
        <f t="shared" si="12"/>
        <v>0.52310341315558539</v>
      </c>
      <c r="K40" s="122">
        <f t="shared" si="6"/>
        <v>1</v>
      </c>
      <c r="L40" s="123">
        <f t="shared" si="7"/>
        <v>0.99402910185992388</v>
      </c>
      <c r="M40" s="93">
        <f t="shared" si="8"/>
        <v>0.47376594079543255</v>
      </c>
      <c r="N40" s="94">
        <f t="shared" si="9"/>
        <v>3.107072915932956E-3</v>
      </c>
      <c r="O40" s="94">
        <f t="shared" si="10"/>
        <v>7.3663367166099394E-7</v>
      </c>
      <c r="P40" s="95">
        <f t="shared" si="11"/>
        <v>2.2836499377439316E-5</v>
      </c>
      <c r="AMG40"/>
      <c r="AMH40"/>
      <c r="AMI40"/>
      <c r="AMJ40"/>
    </row>
    <row r="41" spans="1:1024">
      <c r="B41" s="29" t="s">
        <v>83</v>
      </c>
      <c r="C41" s="13">
        <v>515</v>
      </c>
      <c r="D41" s="90">
        <f t="shared" si="3"/>
        <v>388922503</v>
      </c>
      <c r="E41" s="91">
        <f t="shared" si="4"/>
        <v>282730396</v>
      </c>
      <c r="F41" s="92">
        <f t="shared" si="4"/>
        <v>4990393</v>
      </c>
      <c r="G41" s="92">
        <f t="shared" si="4"/>
        <v>201268</v>
      </c>
      <c r="H41" s="92">
        <f t="shared" si="4"/>
        <v>55959</v>
      </c>
      <c r="I41" s="90">
        <f t="shared" si="5"/>
        <v>100944487</v>
      </c>
      <c r="J41" s="31">
        <f t="shared" si="12"/>
        <v>0.25954910353952959</v>
      </c>
      <c r="K41" s="33">
        <f t="shared" si="6"/>
        <v>0.4492987437139887</v>
      </c>
      <c r="L41" s="36">
        <f t="shared" si="7"/>
        <v>0.47133374046340376</v>
      </c>
      <c r="M41" s="93">
        <f t="shared" si="8"/>
        <v>0.72695818272053037</v>
      </c>
      <c r="N41" s="94">
        <f t="shared" si="9"/>
        <v>1.2831330050346817E-2</v>
      </c>
      <c r="O41" s="94">
        <f t="shared" si="10"/>
        <v>5.1750155480203728E-4</v>
      </c>
      <c r="P41" s="95">
        <f t="shared" si="11"/>
        <v>1.4388213479125944E-4</v>
      </c>
      <c r="AMG41"/>
      <c r="AMH41"/>
      <c r="AMI41"/>
      <c r="AMJ41"/>
    </row>
    <row r="42" spans="1:1024">
      <c r="B42" s="29" t="s">
        <v>88</v>
      </c>
      <c r="C42" s="13">
        <v>497</v>
      </c>
      <c r="D42" s="90">
        <f t="shared" si="3"/>
        <v>307344454</v>
      </c>
      <c r="E42" s="91">
        <f t="shared" si="4"/>
        <v>217502226</v>
      </c>
      <c r="F42" s="92">
        <f t="shared" si="4"/>
        <v>2109240</v>
      </c>
      <c r="G42" s="92">
        <f t="shared" si="4"/>
        <v>166103</v>
      </c>
      <c r="H42" s="92">
        <f t="shared" si="4"/>
        <v>1541</v>
      </c>
      <c r="I42" s="90">
        <f t="shared" si="5"/>
        <v>87565344</v>
      </c>
      <c r="J42" s="31">
        <f t="shared" si="12"/>
        <v>0.28490946513061205</v>
      </c>
      <c r="K42" s="33">
        <f t="shared" si="6"/>
        <v>0.90490330110202677</v>
      </c>
      <c r="L42" s="36">
        <f t="shared" si="7"/>
        <v>0.88188414027310191</v>
      </c>
      <c r="M42" s="93">
        <f t="shared" si="8"/>
        <v>0.70768228666328892</v>
      </c>
      <c r="N42" s="94">
        <f t="shared" si="9"/>
        <v>6.8627885505947667E-3</v>
      </c>
      <c r="O42" s="94">
        <f t="shared" si="10"/>
        <v>5.4044573714676493E-4</v>
      </c>
      <c r="P42" s="95">
        <f t="shared" si="11"/>
        <v>5.0139183575442034E-6</v>
      </c>
      <c r="AMG42"/>
      <c r="AMH42"/>
      <c r="AMI42"/>
      <c r="AMJ42"/>
    </row>
    <row r="43" spans="1:1024">
      <c r="B43" s="29" t="s">
        <v>92</v>
      </c>
      <c r="C43" s="13">
        <v>8</v>
      </c>
      <c r="D43" s="90">
        <f t="shared" si="3"/>
        <v>252735303</v>
      </c>
      <c r="E43" s="91">
        <f t="shared" si="4"/>
        <v>171523668</v>
      </c>
      <c r="F43" s="92">
        <f t="shared" si="4"/>
        <v>1629737</v>
      </c>
      <c r="G43" s="92">
        <f t="shared" si="4"/>
        <v>57062</v>
      </c>
      <c r="H43" s="92">
        <f t="shared" si="4"/>
        <v>1214</v>
      </c>
      <c r="I43" s="90">
        <f t="shared" si="5"/>
        <v>79523622</v>
      </c>
      <c r="J43" s="31">
        <f t="shared" si="12"/>
        <v>0.31465181577739459</v>
      </c>
      <c r="K43" s="33">
        <f t="shared" si="6"/>
        <v>1</v>
      </c>
      <c r="L43" s="36">
        <f t="shared" si="7"/>
        <v>0.97060703186187547</v>
      </c>
      <c r="M43" s="93">
        <f t="shared" ref="M43:M46" si="13">E43/$D43</f>
        <v>0.67866920831396471</v>
      </c>
      <c r="N43" s="94">
        <f t="shared" si="9"/>
        <v>6.4483947460240642E-3</v>
      </c>
      <c r="O43" s="94">
        <f t="shared" si="10"/>
        <v>2.2577771812116014E-4</v>
      </c>
      <c r="P43" s="95">
        <f t="shared" si="11"/>
        <v>4.803444495445102E-6</v>
      </c>
      <c r="AMG43"/>
      <c r="AMH43"/>
      <c r="AMI43"/>
      <c r="AMJ43"/>
    </row>
    <row r="44" spans="1:1024">
      <c r="A44" s="11"/>
      <c r="B44" s="80" t="s">
        <v>97</v>
      </c>
      <c r="C44" s="154">
        <f>SUM(C27:C43)</f>
        <v>1143</v>
      </c>
      <c r="D44" s="119">
        <f>SUM(D27:D43)</f>
        <v>9316046787</v>
      </c>
      <c r="E44" s="45">
        <f t="shared" ref="E44:I44" si="14">SUM(E27:E43)</f>
        <v>2451820976</v>
      </c>
      <c r="F44" s="46">
        <f t="shared" si="14"/>
        <v>242019059</v>
      </c>
      <c r="G44" s="46">
        <f t="shared" si="14"/>
        <v>21170392</v>
      </c>
      <c r="H44" s="47">
        <f t="shared" si="14"/>
        <v>501492</v>
      </c>
      <c r="I44" s="42">
        <f t="shared" si="14"/>
        <v>6600534868</v>
      </c>
      <c r="J44" s="81">
        <f t="shared" si="12"/>
        <v>0.70851242151452709</v>
      </c>
      <c r="K44" s="82">
        <f t="shared" si="6"/>
        <v>0.43112410691245273</v>
      </c>
      <c r="L44" s="83">
        <f t="shared" si="7"/>
        <v>0.29465496615201608</v>
      </c>
      <c r="M44" s="102">
        <f t="shared" si="13"/>
        <v>0.2631825528636646</v>
      </c>
      <c r="N44" s="103">
        <f t="shared" si="9"/>
        <v>2.5978729447529554E-2</v>
      </c>
      <c r="O44" s="103">
        <f t="shared" si="10"/>
        <v>2.2724651865791449E-3</v>
      </c>
      <c r="P44" s="104">
        <f t="shared" si="11"/>
        <v>5.3830987699611258E-5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/>
      <c r="AMH44"/>
      <c r="AMI44"/>
      <c r="AMJ44"/>
    </row>
    <row r="45" spans="1:1024">
      <c r="A45" s="11"/>
      <c r="B45" s="84" t="s">
        <v>102</v>
      </c>
      <c r="C45" s="156">
        <f>COUNT(C27:C43)</f>
        <v>17</v>
      </c>
      <c r="D45" s="45">
        <f>I44</f>
        <v>6600534868</v>
      </c>
      <c r="E45" s="105">
        <f>D22-E22</f>
        <v>1259303756</v>
      </c>
      <c r="F45" s="106">
        <f t="shared" ref="F45:H45" si="15">E22-F22</f>
        <v>0</v>
      </c>
      <c r="G45" s="106">
        <f t="shared" si="15"/>
        <v>0</v>
      </c>
      <c r="H45" s="106">
        <f t="shared" si="15"/>
        <v>0</v>
      </c>
      <c r="I45" s="120">
        <f>H22</f>
        <v>5341231112</v>
      </c>
      <c r="J45" s="86">
        <f t="shared" si="12"/>
        <v>0.80921186219237773</v>
      </c>
      <c r="K45" s="82">
        <f t="shared" si="6"/>
        <v>0.3064264130783772</v>
      </c>
      <c r="L45" s="88">
        <f t="shared" si="7"/>
        <v>0.21124615624009344</v>
      </c>
      <c r="M45" s="103">
        <f t="shared" si="13"/>
        <v>0.1907881378076223</v>
      </c>
      <c r="N45" s="103">
        <f t="shared" si="9"/>
        <v>0</v>
      </c>
      <c r="O45" s="103">
        <f t="shared" si="10"/>
        <v>0</v>
      </c>
      <c r="P45" s="104">
        <f t="shared" si="11"/>
        <v>0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/>
      <c r="AMH45"/>
      <c r="AMI45"/>
      <c r="AMJ45"/>
    </row>
    <row r="46" spans="1:1024">
      <c r="B46" s="85" t="s">
        <v>109</v>
      </c>
      <c r="C46" s="89">
        <f>COUNT(C27:C43)+1</f>
        <v>18</v>
      </c>
      <c r="D46" s="79">
        <f>D23</f>
        <v>6925890959</v>
      </c>
      <c r="E46" s="107">
        <f>D23-E23</f>
        <v>1582076337</v>
      </c>
      <c r="F46" s="108">
        <f t="shared" ref="F46:H46" si="16">E23-F23</f>
        <v>0</v>
      </c>
      <c r="G46" s="108">
        <f t="shared" si="16"/>
        <v>0</v>
      </c>
      <c r="H46" s="108">
        <f t="shared" si="16"/>
        <v>0</v>
      </c>
      <c r="I46" s="109">
        <f>H23</f>
        <v>5343814622</v>
      </c>
      <c r="J46" s="87">
        <f t="shared" si="12"/>
        <v>0.77157071250968279</v>
      </c>
      <c r="K46" s="35">
        <f t="shared" si="6"/>
        <v>0.33668478839821137</v>
      </c>
      <c r="L46" s="38">
        <f t="shared" si="7"/>
        <v>0.21159072235496421</v>
      </c>
      <c r="M46" s="110">
        <f t="shared" si="13"/>
        <v>0.22842928749031724</v>
      </c>
      <c r="N46" s="110">
        <f t="shared" si="9"/>
        <v>0</v>
      </c>
      <c r="O46" s="110">
        <f t="shared" si="10"/>
        <v>0</v>
      </c>
      <c r="P46" s="111">
        <f t="shared" si="11"/>
        <v>0</v>
      </c>
      <c r="AMG46"/>
      <c r="AMH46"/>
      <c r="AMI46"/>
      <c r="AMJ46"/>
    </row>
    <row r="47" spans="1:1024">
      <c r="B47" s="146"/>
      <c r="C47" s="142"/>
      <c r="D47" s="43"/>
      <c r="E47" s="143"/>
      <c r="F47" s="143"/>
      <c r="G47" s="143"/>
      <c r="H47" s="143"/>
      <c r="I47" s="67"/>
      <c r="J47" s="147"/>
      <c r="K47" s="144"/>
      <c r="L47" s="144"/>
      <c r="M47" s="145"/>
      <c r="N47" s="145"/>
      <c r="O47" s="145"/>
      <c r="P47" s="145"/>
      <c r="AMG47"/>
      <c r="AMH47"/>
      <c r="AMI47"/>
      <c r="AMJ47"/>
    </row>
    <row r="48" spans="1:1024">
      <c r="B48" s="130" t="s">
        <v>120</v>
      </c>
      <c r="C48" s="43"/>
      <c r="D48" s="155" t="s">
        <v>124</v>
      </c>
      <c r="E48" s="159">
        <f>C45</f>
        <v>17</v>
      </c>
      <c r="F48" s="155" t="s">
        <v>123</v>
      </c>
      <c r="G48" s="158">
        <f>C44</f>
        <v>1143</v>
      </c>
      <c r="H48" s="43"/>
      <c r="I48" s="43"/>
      <c r="J48" s="43"/>
      <c r="K48" s="43"/>
      <c r="L48" s="43"/>
      <c r="M48" s="43"/>
      <c r="N48" s="43"/>
      <c r="O48" s="43"/>
      <c r="P48" s="43"/>
      <c r="AMG48"/>
      <c r="AMH48"/>
      <c r="AMI48"/>
      <c r="AMJ48"/>
    </row>
    <row r="49" spans="1:1024">
      <c r="B49" s="43"/>
      <c r="C49" s="43"/>
      <c r="D49" s="134" t="str">
        <f>D26</f>
        <v>Start Amount</v>
      </c>
      <c r="E49" s="135">
        <f>D44</f>
        <v>9316046787</v>
      </c>
      <c r="F49" s="141" t="str">
        <f>M3</f>
        <v>Starting Size</v>
      </c>
      <c r="G49" s="136" t="str">
        <f>M21</f>
        <v>82.7GB</v>
      </c>
      <c r="K49" s="43"/>
      <c r="L49" s="43"/>
      <c r="M49" s="43"/>
      <c r="N49" s="43"/>
      <c r="O49" s="43"/>
      <c r="P49" s="43"/>
      <c r="AMG49"/>
      <c r="AMH49"/>
      <c r="AMI49"/>
      <c r="AMJ49"/>
    </row>
    <row r="50" spans="1:1024">
      <c r="A50"/>
      <c r="B50" s="43"/>
      <c r="C50" s="43"/>
      <c r="D50" s="137" t="str">
        <f>I26</f>
        <v>End Amount</v>
      </c>
      <c r="E50" s="132">
        <f>I45</f>
        <v>5341231112</v>
      </c>
      <c r="F50" s="139" t="str">
        <f>N3</f>
        <v>Ending Size</v>
      </c>
      <c r="G50" s="138" t="str">
        <f>N22</f>
        <v>37GB</v>
      </c>
      <c r="H50" s="43"/>
      <c r="K50" s="43"/>
      <c r="L50" s="43"/>
      <c r="M50" s="43"/>
      <c r="N50" s="43"/>
      <c r="O50" s="43"/>
      <c r="P50" s="4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/>
      <c r="B51" s="43"/>
      <c r="C51" s="43"/>
      <c r="D51" s="133" t="str">
        <f>J26</f>
        <v>Unique (%)</v>
      </c>
      <c r="E51" s="160">
        <f>E50/E49</f>
        <v>0.57333665600020134</v>
      </c>
      <c r="F51" s="140" t="str">
        <f>O3</f>
        <v>Compressed</v>
      </c>
      <c r="G51" s="157" t="str">
        <f>O22</f>
        <v>4.5GB</v>
      </c>
      <c r="H51" s="43"/>
      <c r="I51" s="43"/>
      <c r="K51" s="43"/>
      <c r="L51" s="43"/>
      <c r="M51" s="43"/>
      <c r="N51" s="43"/>
      <c r="O51" s="43"/>
      <c r="P51" s="4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/>
      <c r="B52" s="43"/>
      <c r="C52" s="43"/>
      <c r="H52" s="43"/>
      <c r="I52" s="43"/>
      <c r="K52" s="43"/>
      <c r="L52" s="43"/>
      <c r="M52" s="43"/>
      <c r="N52" s="43"/>
      <c r="O52" s="43"/>
      <c r="P52" s="4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</sheetData>
  <mergeCells count="26">
    <mergeCell ref="I3:J3"/>
    <mergeCell ref="B4:C4"/>
    <mergeCell ref="I4:J20"/>
    <mergeCell ref="B5:C5"/>
    <mergeCell ref="B6:C6"/>
    <mergeCell ref="B12:C12"/>
    <mergeCell ref="B7:C7"/>
    <mergeCell ref="B8:C8"/>
    <mergeCell ref="B9:C9"/>
    <mergeCell ref="B3:C3"/>
    <mergeCell ref="P4:P20"/>
    <mergeCell ref="B23:C23"/>
    <mergeCell ref="I21:J23"/>
    <mergeCell ref="P21:P23"/>
    <mergeCell ref="B19:C19"/>
    <mergeCell ref="B20:C20"/>
    <mergeCell ref="B21:C21"/>
    <mergeCell ref="B22:C22"/>
    <mergeCell ref="B16:C16"/>
    <mergeCell ref="B17:C17"/>
    <mergeCell ref="B18:C18"/>
    <mergeCell ref="B13:C13"/>
    <mergeCell ref="B14:C14"/>
    <mergeCell ref="B15:C15"/>
    <mergeCell ref="B10:C10"/>
    <mergeCell ref="B11:C11"/>
  </mergeCells>
  <pageMargins left="0" right="0" top="0.39370000000000005" bottom="0.39370000000000005" header="0" footer="0"/>
  <pageSetup paperSize="9" fitToWidth="0" fitToHeight="0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16059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cp:revision>180</cp:revision>
  <dcterms:created xsi:type="dcterms:W3CDTF">2011-05-10T19:14:50Z</dcterms:created>
  <dcterms:modified xsi:type="dcterms:W3CDTF">2011-06-03T13:47:41Z</dcterms:modified>
</cp:coreProperties>
</file>